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Requerimientos 2024\Requerimiento por servicio\"/>
    </mc:Choice>
  </mc:AlternateContent>
  <bookViews>
    <workbookView xWindow="0" yWindow="0" windowWidth="25200" windowHeight="11880"/>
  </bookViews>
  <sheets>
    <sheet name="Servicio de Vigilancia" sheetId="1" r:id="rId1"/>
    <sheet name="CONCENTRADO" sheetId="3" r:id="rId2"/>
    <sheet name="Hoja1" sheetId="4" state="hidden" r:id="rId3"/>
  </sheets>
  <definedNames>
    <definedName name="_xlnm._FilterDatabase" localSheetId="0" hidden="1">'Servicio de Vigilancia'!$A$6:$AI$166</definedName>
    <definedName name="_xlnm.Print_Titles" localSheetId="0">'Servicio de Vigilancia'!$1:$6</definedName>
  </definedNames>
  <calcPr calcId="162913"/>
  <pivotCaches>
    <pivotCache cacheId="2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3" l="1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AE137" i="1" l="1"/>
  <c r="B21" i="3" l="1"/>
  <c r="AE139" i="1" l="1"/>
  <c r="AD139" i="1"/>
  <c r="AB139" i="1"/>
  <c r="Z139" i="1"/>
  <c r="X139" i="1"/>
  <c r="V139" i="1"/>
  <c r="T139" i="1"/>
  <c r="R139" i="1"/>
  <c r="P139" i="1"/>
  <c r="N139" i="1"/>
  <c r="L139" i="1"/>
  <c r="J139" i="1"/>
  <c r="H139" i="1"/>
  <c r="AF107" i="1"/>
  <c r="AE107" i="1"/>
  <c r="F107" i="1"/>
  <c r="Z107" i="1" s="1"/>
  <c r="AG139" i="1" l="1"/>
  <c r="AB107" i="1"/>
  <c r="H107" i="1"/>
  <c r="J107" i="1"/>
  <c r="L107" i="1"/>
  <c r="P107" i="1"/>
  <c r="AD107" i="1"/>
  <c r="R107" i="1"/>
  <c r="N107" i="1"/>
  <c r="T107" i="1"/>
  <c r="V107" i="1"/>
  <c r="X107" i="1"/>
  <c r="AG107" i="1" l="1"/>
  <c r="AE109" i="1" l="1"/>
  <c r="F109" i="1"/>
  <c r="J109" i="1" s="1"/>
  <c r="AE136" i="1"/>
  <c r="AD136" i="1"/>
  <c r="AB136" i="1"/>
  <c r="Z136" i="1"/>
  <c r="X136" i="1"/>
  <c r="V136" i="1"/>
  <c r="T136" i="1"/>
  <c r="R136" i="1"/>
  <c r="N136" i="1"/>
  <c r="P109" i="1" l="1"/>
  <c r="T109" i="1"/>
  <c r="L109" i="1"/>
  <c r="V109" i="1"/>
  <c r="X109" i="1"/>
  <c r="R109" i="1"/>
  <c r="N109" i="1"/>
  <c r="Z109" i="1"/>
  <c r="AB109" i="1"/>
  <c r="AD109" i="1"/>
  <c r="H109" i="1"/>
  <c r="AF136" i="1"/>
  <c r="AG138" i="1"/>
  <c r="AG109" i="1" l="1"/>
  <c r="AF109" i="1"/>
  <c r="C21" i="3" l="1"/>
  <c r="P160" i="1" l="1"/>
  <c r="AE104" i="1" l="1"/>
  <c r="AD104" i="1"/>
  <c r="AB104" i="1"/>
  <c r="Z104" i="1"/>
  <c r="X104" i="1"/>
  <c r="V104" i="1"/>
  <c r="T104" i="1"/>
  <c r="R104" i="1"/>
  <c r="P104" i="1"/>
  <c r="N104" i="1"/>
  <c r="L104" i="1"/>
  <c r="J104" i="1"/>
  <c r="H104" i="1"/>
  <c r="AG104" i="1" l="1"/>
  <c r="AF104" i="1"/>
  <c r="AE77" i="1" l="1"/>
  <c r="F77" i="1"/>
  <c r="AB77" i="1" s="1"/>
  <c r="AE76" i="1"/>
  <c r="F76" i="1"/>
  <c r="AB76" i="1" s="1"/>
  <c r="AE91" i="1"/>
  <c r="AE90" i="1"/>
  <c r="AE165" i="1"/>
  <c r="AD165" i="1"/>
  <c r="AB165" i="1"/>
  <c r="Z165" i="1"/>
  <c r="X165" i="1"/>
  <c r="V165" i="1"/>
  <c r="T165" i="1"/>
  <c r="R165" i="1"/>
  <c r="P165" i="1"/>
  <c r="N165" i="1"/>
  <c r="L165" i="1"/>
  <c r="J165" i="1"/>
  <c r="H165" i="1"/>
  <c r="AD77" i="1" l="1"/>
  <c r="H76" i="1"/>
  <c r="P76" i="1"/>
  <c r="X76" i="1"/>
  <c r="H77" i="1"/>
  <c r="P77" i="1"/>
  <c r="X77" i="1"/>
  <c r="N76" i="1"/>
  <c r="AD76" i="1"/>
  <c r="N77" i="1"/>
  <c r="J76" i="1"/>
  <c r="R76" i="1"/>
  <c r="Z76" i="1"/>
  <c r="J77" i="1"/>
  <c r="R77" i="1"/>
  <c r="Z77" i="1"/>
  <c r="V76" i="1"/>
  <c r="V77" i="1"/>
  <c r="L76" i="1"/>
  <c r="T76" i="1"/>
  <c r="L77" i="1"/>
  <c r="T77" i="1"/>
  <c r="AG165" i="1"/>
  <c r="AF165" i="1"/>
  <c r="AG76" i="1" l="1"/>
  <c r="AF76" i="1"/>
  <c r="AG77" i="1"/>
  <c r="AF77" i="1"/>
  <c r="AE100" i="1" l="1"/>
  <c r="AE103" i="1"/>
  <c r="AE141" i="1" l="1"/>
  <c r="F141" i="1"/>
  <c r="AB141" i="1" s="1"/>
  <c r="AE147" i="1"/>
  <c r="F147" i="1"/>
  <c r="AB147" i="1" s="1"/>
  <c r="AE73" i="1"/>
  <c r="F73" i="1"/>
  <c r="X73" i="1" s="1"/>
  <c r="AE71" i="1"/>
  <c r="F71" i="1"/>
  <c r="X71" i="1" s="1"/>
  <c r="AE146" i="1"/>
  <c r="F146" i="1"/>
  <c r="AD146" i="1" s="1"/>
  <c r="R146" i="1" l="1"/>
  <c r="H146" i="1"/>
  <c r="T146" i="1"/>
  <c r="J146" i="1"/>
  <c r="X146" i="1"/>
  <c r="L146" i="1"/>
  <c r="AB146" i="1"/>
  <c r="P146" i="1"/>
  <c r="Z146" i="1"/>
  <c r="T71" i="1"/>
  <c r="Z147" i="1"/>
  <c r="J71" i="1"/>
  <c r="Z71" i="1"/>
  <c r="J73" i="1"/>
  <c r="Z73" i="1"/>
  <c r="J147" i="1"/>
  <c r="N146" i="1"/>
  <c r="V146" i="1"/>
  <c r="L71" i="1"/>
  <c r="AB71" i="1"/>
  <c r="L73" i="1"/>
  <c r="AB73" i="1"/>
  <c r="L147" i="1"/>
  <c r="T73" i="1"/>
  <c r="R71" i="1"/>
  <c r="R73" i="1"/>
  <c r="R147" i="1"/>
  <c r="N141" i="1"/>
  <c r="AD141" i="1"/>
  <c r="H141" i="1"/>
  <c r="P141" i="1"/>
  <c r="X141" i="1"/>
  <c r="V141" i="1"/>
  <c r="J141" i="1"/>
  <c r="R141" i="1"/>
  <c r="Z141" i="1"/>
  <c r="L141" i="1"/>
  <c r="T141" i="1"/>
  <c r="N147" i="1"/>
  <c r="V147" i="1"/>
  <c r="AD147" i="1"/>
  <c r="H147" i="1"/>
  <c r="P147" i="1"/>
  <c r="X147" i="1"/>
  <c r="T147" i="1"/>
  <c r="N73" i="1"/>
  <c r="V73" i="1"/>
  <c r="AD73" i="1"/>
  <c r="H73" i="1"/>
  <c r="P73" i="1"/>
  <c r="N71" i="1"/>
  <c r="V71" i="1"/>
  <c r="AD71" i="1"/>
  <c r="H71" i="1"/>
  <c r="P71" i="1"/>
  <c r="AE158" i="1"/>
  <c r="AE157" i="1"/>
  <c r="AF146" i="1" l="1"/>
  <c r="AG146" i="1"/>
  <c r="AG141" i="1"/>
  <c r="AF141" i="1"/>
  <c r="AG147" i="1"/>
  <c r="AF147" i="1"/>
  <c r="AG73" i="1"/>
  <c r="AF73" i="1"/>
  <c r="AG71" i="1"/>
  <c r="AF71" i="1"/>
  <c r="F158" i="1"/>
  <c r="F157" i="1"/>
  <c r="D166" i="1"/>
  <c r="X157" i="1" l="1"/>
  <c r="P157" i="1"/>
  <c r="H157" i="1"/>
  <c r="AD157" i="1"/>
  <c r="V157" i="1"/>
  <c r="N157" i="1"/>
  <c r="AB157" i="1"/>
  <c r="T157" i="1"/>
  <c r="L157" i="1"/>
  <c r="Z157" i="1"/>
  <c r="R157" i="1"/>
  <c r="J157" i="1"/>
  <c r="AD158" i="1"/>
  <c r="V158" i="1"/>
  <c r="N158" i="1"/>
  <c r="AB158" i="1"/>
  <c r="T158" i="1"/>
  <c r="L158" i="1"/>
  <c r="Z158" i="1"/>
  <c r="R158" i="1"/>
  <c r="J158" i="1"/>
  <c r="X158" i="1"/>
  <c r="P158" i="1"/>
  <c r="H158" i="1"/>
  <c r="AF157" i="1" l="1"/>
  <c r="AG158" i="1"/>
  <c r="AF158" i="1"/>
  <c r="AG157" i="1"/>
  <c r="AE98" i="1"/>
  <c r="AD98" i="1"/>
  <c r="AB98" i="1"/>
  <c r="Z98" i="1"/>
  <c r="X98" i="1"/>
  <c r="V98" i="1"/>
  <c r="T98" i="1"/>
  <c r="R98" i="1"/>
  <c r="P98" i="1"/>
  <c r="N98" i="1"/>
  <c r="L98" i="1"/>
  <c r="J98" i="1"/>
  <c r="H98" i="1"/>
  <c r="AE99" i="1"/>
  <c r="AD99" i="1"/>
  <c r="AB99" i="1"/>
  <c r="Z99" i="1"/>
  <c r="X99" i="1"/>
  <c r="V99" i="1"/>
  <c r="T99" i="1"/>
  <c r="R99" i="1"/>
  <c r="P99" i="1"/>
  <c r="N99" i="1"/>
  <c r="L99" i="1"/>
  <c r="J99" i="1"/>
  <c r="H99" i="1"/>
  <c r="AG98" i="1" l="1"/>
  <c r="AG99" i="1"/>
  <c r="AF98" i="1"/>
  <c r="AF99" i="1"/>
  <c r="AE108" i="1" l="1"/>
  <c r="AE110" i="1"/>
  <c r="F110" i="1"/>
  <c r="N110" i="1" s="1"/>
  <c r="F108" i="1"/>
  <c r="H108" i="1" s="1"/>
  <c r="J159" i="1"/>
  <c r="J160" i="1"/>
  <c r="J161" i="1"/>
  <c r="J162" i="1"/>
  <c r="J163" i="1"/>
  <c r="J164" i="1"/>
  <c r="H159" i="1"/>
  <c r="H160" i="1"/>
  <c r="H161" i="1"/>
  <c r="H162" i="1"/>
  <c r="H163" i="1"/>
  <c r="H164" i="1"/>
  <c r="J9" i="1"/>
  <c r="H9" i="1"/>
  <c r="AE140" i="1"/>
  <c r="AE72" i="1"/>
  <c r="AE70" i="1"/>
  <c r="AE133" i="1"/>
  <c r="AE131" i="1"/>
  <c r="AE129" i="1"/>
  <c r="AE127" i="1"/>
  <c r="AE125" i="1"/>
  <c r="AE123" i="1"/>
  <c r="AE96" i="1"/>
  <c r="AE94" i="1"/>
  <c r="AE92" i="1"/>
  <c r="AE164" i="1"/>
  <c r="AD164" i="1"/>
  <c r="AB164" i="1"/>
  <c r="Z164" i="1"/>
  <c r="X164" i="1"/>
  <c r="V164" i="1"/>
  <c r="T164" i="1"/>
  <c r="R164" i="1"/>
  <c r="P164" i="1"/>
  <c r="N164" i="1"/>
  <c r="L164" i="1"/>
  <c r="AE163" i="1"/>
  <c r="AD163" i="1"/>
  <c r="AB163" i="1"/>
  <c r="Z163" i="1"/>
  <c r="X163" i="1"/>
  <c r="V163" i="1"/>
  <c r="T163" i="1"/>
  <c r="R163" i="1"/>
  <c r="P163" i="1"/>
  <c r="N163" i="1"/>
  <c r="L163" i="1"/>
  <c r="AE162" i="1"/>
  <c r="AD162" i="1"/>
  <c r="AB162" i="1"/>
  <c r="Z162" i="1"/>
  <c r="X162" i="1"/>
  <c r="V162" i="1"/>
  <c r="T162" i="1"/>
  <c r="R162" i="1"/>
  <c r="P162" i="1"/>
  <c r="N162" i="1"/>
  <c r="L162" i="1"/>
  <c r="AE161" i="1"/>
  <c r="AD161" i="1"/>
  <c r="AB161" i="1"/>
  <c r="Z161" i="1"/>
  <c r="X161" i="1"/>
  <c r="V161" i="1"/>
  <c r="T161" i="1"/>
  <c r="R161" i="1"/>
  <c r="P161" i="1"/>
  <c r="N161" i="1"/>
  <c r="L161" i="1"/>
  <c r="AE160" i="1"/>
  <c r="AD160" i="1"/>
  <c r="AB160" i="1"/>
  <c r="Z160" i="1"/>
  <c r="X160" i="1"/>
  <c r="V160" i="1"/>
  <c r="T160" i="1"/>
  <c r="R160" i="1"/>
  <c r="N160" i="1"/>
  <c r="L160" i="1"/>
  <c r="AE159" i="1"/>
  <c r="AD159" i="1"/>
  <c r="AB159" i="1"/>
  <c r="Z159" i="1"/>
  <c r="X159" i="1"/>
  <c r="V159" i="1"/>
  <c r="T159" i="1"/>
  <c r="R159" i="1"/>
  <c r="P159" i="1"/>
  <c r="N159" i="1"/>
  <c r="L159" i="1"/>
  <c r="AE156" i="1"/>
  <c r="AE155" i="1"/>
  <c r="AE153" i="1"/>
  <c r="AE152" i="1"/>
  <c r="AE151" i="1"/>
  <c r="AE149" i="1"/>
  <c r="AE148" i="1"/>
  <c r="AE145" i="1"/>
  <c r="AE144" i="1"/>
  <c r="AE143" i="1"/>
  <c r="AE142" i="1"/>
  <c r="AE135" i="1"/>
  <c r="AE134" i="1"/>
  <c r="AE121" i="1"/>
  <c r="AE118" i="1"/>
  <c r="AE117" i="1"/>
  <c r="AE116" i="1"/>
  <c r="AE115" i="1"/>
  <c r="AE114" i="1"/>
  <c r="AE113" i="1"/>
  <c r="AE112" i="1"/>
  <c r="AE111" i="1"/>
  <c r="AE106" i="1"/>
  <c r="AE105" i="1"/>
  <c r="AE102" i="1"/>
  <c r="AE101" i="1"/>
  <c r="AE97" i="1"/>
  <c r="AE95" i="1"/>
  <c r="AE93" i="1"/>
  <c r="AE89" i="1"/>
  <c r="AE88" i="1"/>
  <c r="AE87" i="1"/>
  <c r="AE86" i="1"/>
  <c r="AE85" i="1"/>
  <c r="AE84" i="1"/>
  <c r="AE83" i="1"/>
  <c r="AE82" i="1"/>
  <c r="AE81" i="1"/>
  <c r="AE80" i="1"/>
  <c r="AE79" i="1"/>
  <c r="AE78" i="1"/>
  <c r="AE75" i="1"/>
  <c r="AE74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AE55" i="1"/>
  <c r="AE54" i="1"/>
  <c r="AE53" i="1"/>
  <c r="AE52" i="1"/>
  <c r="AE51" i="1"/>
  <c r="AE50" i="1"/>
  <c r="AE49" i="1"/>
  <c r="AE48" i="1"/>
  <c r="AE47" i="1"/>
  <c r="AE46" i="1"/>
  <c r="AE45" i="1"/>
  <c r="AE44" i="1"/>
  <c r="AE43" i="1"/>
  <c r="AE42" i="1"/>
  <c r="AE41" i="1"/>
  <c r="AE40" i="1"/>
  <c r="AE39" i="1"/>
  <c r="AE38" i="1"/>
  <c r="AE37" i="1"/>
  <c r="AE36" i="1"/>
  <c r="AE35" i="1"/>
  <c r="AE34" i="1"/>
  <c r="AE32" i="1"/>
  <c r="AE31" i="1"/>
  <c r="AE30" i="1"/>
  <c r="AE29" i="1"/>
  <c r="AE27" i="1"/>
  <c r="AE26" i="1"/>
  <c r="AE25" i="1"/>
  <c r="AE24" i="1"/>
  <c r="AE19" i="1"/>
  <c r="AE18" i="1"/>
  <c r="AE16" i="1"/>
  <c r="AE15" i="1"/>
  <c r="AE10" i="1"/>
  <c r="AE9" i="1"/>
  <c r="AD9" i="1"/>
  <c r="AB9" i="1"/>
  <c r="Z9" i="1"/>
  <c r="X9" i="1"/>
  <c r="V9" i="1"/>
  <c r="T9" i="1"/>
  <c r="R9" i="1"/>
  <c r="P9" i="1"/>
  <c r="N9" i="1"/>
  <c r="L9" i="1"/>
  <c r="AE8" i="1"/>
  <c r="AE7" i="1"/>
  <c r="AE11" i="1"/>
  <c r="AD100" i="1"/>
  <c r="AD91" i="1"/>
  <c r="AD90" i="1"/>
  <c r="AB100" i="1"/>
  <c r="AB91" i="1"/>
  <c r="AB90" i="1"/>
  <c r="Z100" i="1"/>
  <c r="Z91" i="1"/>
  <c r="Z90" i="1"/>
  <c r="X100" i="1"/>
  <c r="X91" i="1"/>
  <c r="X90" i="1"/>
  <c r="V100" i="1"/>
  <c r="V91" i="1"/>
  <c r="V90" i="1"/>
  <c r="T100" i="1"/>
  <c r="T91" i="1"/>
  <c r="T90" i="1"/>
  <c r="R100" i="1"/>
  <c r="R91" i="1"/>
  <c r="R90" i="1"/>
  <c r="P100" i="1"/>
  <c r="P91" i="1"/>
  <c r="P90" i="1"/>
  <c r="N100" i="1"/>
  <c r="N91" i="1"/>
  <c r="N90" i="1"/>
  <c r="L100" i="1"/>
  <c r="L91" i="1"/>
  <c r="L90" i="1"/>
  <c r="J100" i="1"/>
  <c r="J91" i="1"/>
  <c r="J90" i="1"/>
  <c r="H100" i="1"/>
  <c r="H91" i="1"/>
  <c r="H90" i="1"/>
  <c r="AB110" i="1" l="1"/>
  <c r="T110" i="1"/>
  <c r="L110" i="1"/>
  <c r="AD108" i="1"/>
  <c r="V108" i="1"/>
  <c r="L108" i="1"/>
  <c r="X110" i="1"/>
  <c r="P110" i="1"/>
  <c r="H110" i="1"/>
  <c r="Z108" i="1"/>
  <c r="R108" i="1"/>
  <c r="J108" i="1"/>
  <c r="N108" i="1"/>
  <c r="Z110" i="1"/>
  <c r="R110" i="1"/>
  <c r="J110" i="1"/>
  <c r="AB108" i="1"/>
  <c r="T108" i="1"/>
  <c r="AD110" i="1"/>
  <c r="V110" i="1"/>
  <c r="X108" i="1"/>
  <c r="P108" i="1"/>
  <c r="AF161" i="1"/>
  <c r="AF159" i="1"/>
  <c r="AF163" i="1"/>
  <c r="AG159" i="1"/>
  <c r="AF162" i="1"/>
  <c r="AG162" i="1"/>
  <c r="AG161" i="1"/>
  <c r="AG164" i="1"/>
  <c r="AG9" i="1"/>
  <c r="AG163" i="1"/>
  <c r="AG160" i="1"/>
  <c r="AF9" i="1"/>
  <c r="AF160" i="1"/>
  <c r="AF164" i="1"/>
  <c r="AG100" i="1"/>
  <c r="AF100" i="1"/>
  <c r="AG91" i="1"/>
  <c r="AF91" i="1"/>
  <c r="AG90" i="1"/>
  <c r="AF90" i="1"/>
  <c r="AG110" i="1" l="1"/>
  <c r="AF108" i="1"/>
  <c r="AF110" i="1"/>
  <c r="AG108" i="1"/>
  <c r="F92" i="1"/>
  <c r="F93" i="1"/>
  <c r="F94" i="1"/>
  <c r="F95" i="1"/>
  <c r="H95" i="1" l="1"/>
  <c r="J95" i="1"/>
  <c r="H93" i="1"/>
  <c r="J93" i="1"/>
  <c r="AD92" i="1"/>
  <c r="V92" i="1"/>
  <c r="N92" i="1"/>
  <c r="R92" i="1"/>
  <c r="P92" i="1"/>
  <c r="AB92" i="1"/>
  <c r="T92" i="1"/>
  <c r="L92" i="1"/>
  <c r="Z92" i="1"/>
  <c r="J92" i="1"/>
  <c r="X92" i="1"/>
  <c r="H92" i="1"/>
  <c r="X94" i="1"/>
  <c r="P94" i="1"/>
  <c r="H94" i="1"/>
  <c r="T94" i="1"/>
  <c r="R94" i="1"/>
  <c r="AD94" i="1"/>
  <c r="V94" i="1"/>
  <c r="N94" i="1"/>
  <c r="AB94" i="1"/>
  <c r="L94" i="1"/>
  <c r="Z94" i="1"/>
  <c r="J94" i="1"/>
  <c r="AB93" i="1"/>
  <c r="T93" i="1"/>
  <c r="L93" i="1"/>
  <c r="Z93" i="1"/>
  <c r="R93" i="1"/>
  <c r="X93" i="1"/>
  <c r="P93" i="1"/>
  <c r="AD93" i="1"/>
  <c r="V93" i="1"/>
  <c r="N93" i="1"/>
  <c r="AD95" i="1"/>
  <c r="V95" i="1"/>
  <c r="N95" i="1"/>
  <c r="AB95" i="1"/>
  <c r="T95" i="1"/>
  <c r="L95" i="1"/>
  <c r="Z95" i="1"/>
  <c r="R95" i="1"/>
  <c r="P95" i="1"/>
  <c r="X95" i="1"/>
  <c r="F103" i="1"/>
  <c r="AF94" i="1" l="1"/>
  <c r="AF92" i="1"/>
  <c r="AG92" i="1"/>
  <c r="AG94" i="1"/>
  <c r="AG95" i="1"/>
  <c r="AF95" i="1"/>
  <c r="AG93" i="1"/>
  <c r="AF93" i="1"/>
  <c r="AD103" i="1"/>
  <c r="AB103" i="1"/>
  <c r="Z103" i="1"/>
  <c r="X103" i="1"/>
  <c r="V103" i="1"/>
  <c r="T103" i="1"/>
  <c r="R103" i="1"/>
  <c r="P103" i="1"/>
  <c r="N103" i="1"/>
  <c r="L103" i="1"/>
  <c r="J103" i="1"/>
  <c r="H103" i="1"/>
  <c r="AE12" i="1"/>
  <c r="AE13" i="1"/>
  <c r="AE14" i="1"/>
  <c r="AE17" i="1"/>
  <c r="AE20" i="1"/>
  <c r="AE21" i="1"/>
  <c r="AE22" i="1"/>
  <c r="AE23" i="1"/>
  <c r="AE28" i="1"/>
  <c r="AE33" i="1"/>
  <c r="AE119" i="1"/>
  <c r="AE120" i="1"/>
  <c r="AE122" i="1"/>
  <c r="AE124" i="1"/>
  <c r="AE126" i="1"/>
  <c r="AE128" i="1"/>
  <c r="AE130" i="1"/>
  <c r="AE132" i="1"/>
  <c r="AE150" i="1"/>
  <c r="AG103" i="1" l="1"/>
  <c r="AF103" i="1"/>
  <c r="F150" i="1" l="1"/>
  <c r="AD150" i="1" l="1"/>
  <c r="AB150" i="1"/>
  <c r="Z150" i="1"/>
  <c r="V150" i="1"/>
  <c r="R150" i="1"/>
  <c r="N150" i="1"/>
  <c r="J150" i="1"/>
  <c r="H150" i="1"/>
  <c r="X150" i="1"/>
  <c r="T150" i="1"/>
  <c r="L150" i="1"/>
  <c r="P150" i="1"/>
  <c r="F154" i="1"/>
  <c r="H154" i="1" s="1"/>
  <c r="F7" i="1"/>
  <c r="X7" i="1" l="1"/>
  <c r="P7" i="1"/>
  <c r="H7" i="1"/>
  <c r="Z7" i="1"/>
  <c r="N7" i="1"/>
  <c r="V7" i="1"/>
  <c r="AD7" i="1"/>
  <c r="L7" i="1"/>
  <c r="T7" i="1"/>
  <c r="R7" i="1"/>
  <c r="J7" i="1"/>
  <c r="AB7" i="1"/>
  <c r="AG150" i="1"/>
  <c r="AF150" i="1"/>
  <c r="X154" i="1"/>
  <c r="AG154" i="1" s="1"/>
  <c r="F156" i="1"/>
  <c r="F155" i="1"/>
  <c r="J156" i="1" l="1"/>
  <c r="H156" i="1"/>
  <c r="J155" i="1"/>
  <c r="H155" i="1"/>
  <c r="AB156" i="1"/>
  <c r="T156" i="1"/>
  <c r="L156" i="1"/>
  <c r="Z156" i="1"/>
  <c r="R156" i="1"/>
  <c r="X156" i="1"/>
  <c r="P156" i="1"/>
  <c r="V156" i="1"/>
  <c r="N156" i="1"/>
  <c r="AD156" i="1"/>
  <c r="AF7" i="1"/>
  <c r="AG7" i="1"/>
  <c r="Z155" i="1"/>
  <c r="R155" i="1"/>
  <c r="X155" i="1"/>
  <c r="P155" i="1"/>
  <c r="AD155" i="1"/>
  <c r="V155" i="1"/>
  <c r="N155" i="1"/>
  <c r="T155" i="1"/>
  <c r="L155" i="1"/>
  <c r="AB155" i="1"/>
  <c r="AB169" i="1" l="1"/>
  <c r="AG156" i="1"/>
  <c r="AF155" i="1"/>
  <c r="AG155" i="1"/>
  <c r="AF156" i="1"/>
  <c r="V169" i="1"/>
  <c r="Z169" i="1"/>
  <c r="R169" i="1"/>
  <c r="X169" i="1"/>
  <c r="F153" i="1" l="1"/>
  <c r="F152" i="1"/>
  <c r="H152" i="1" l="1"/>
  <c r="J152" i="1"/>
  <c r="H153" i="1"/>
  <c r="J153" i="1"/>
  <c r="AD152" i="1"/>
  <c r="V152" i="1"/>
  <c r="N152" i="1"/>
  <c r="AB152" i="1"/>
  <c r="T152" i="1"/>
  <c r="L152" i="1"/>
  <c r="Z152" i="1"/>
  <c r="R152" i="1"/>
  <c r="X152" i="1"/>
  <c r="P152" i="1"/>
  <c r="X153" i="1"/>
  <c r="P153" i="1"/>
  <c r="AD153" i="1"/>
  <c r="V153" i="1"/>
  <c r="N153" i="1"/>
  <c r="AB153" i="1"/>
  <c r="T153" i="1"/>
  <c r="L153" i="1"/>
  <c r="R153" i="1"/>
  <c r="Z153" i="1"/>
  <c r="AG153" i="1" l="1"/>
  <c r="AF153" i="1"/>
  <c r="AF152" i="1"/>
  <c r="AG152" i="1"/>
  <c r="F45" i="1" l="1"/>
  <c r="F44" i="1"/>
  <c r="F149" i="1"/>
  <c r="J45" i="1" l="1"/>
  <c r="H45" i="1"/>
  <c r="J149" i="1"/>
  <c r="H149" i="1"/>
  <c r="J44" i="1"/>
  <c r="H44" i="1"/>
  <c r="AD45" i="1"/>
  <c r="V45" i="1"/>
  <c r="N45" i="1"/>
  <c r="Z45" i="1"/>
  <c r="P45" i="1"/>
  <c r="X45" i="1"/>
  <c r="L45" i="1"/>
  <c r="T45" i="1"/>
  <c r="AB45" i="1"/>
  <c r="R45" i="1"/>
  <c r="Z149" i="1"/>
  <c r="R149" i="1"/>
  <c r="X149" i="1"/>
  <c r="P149" i="1"/>
  <c r="AD149" i="1"/>
  <c r="V149" i="1"/>
  <c r="N149" i="1"/>
  <c r="AB149" i="1"/>
  <c r="L149" i="1"/>
  <c r="T149" i="1"/>
  <c r="AB44" i="1"/>
  <c r="T44" i="1"/>
  <c r="L44" i="1"/>
  <c r="Z44" i="1"/>
  <c r="P44" i="1"/>
  <c r="R44" i="1"/>
  <c r="X44" i="1"/>
  <c r="AD44" i="1"/>
  <c r="N44" i="1"/>
  <c r="V44" i="1"/>
  <c r="AF149" i="1" l="1"/>
  <c r="AG149" i="1"/>
  <c r="AF44" i="1"/>
  <c r="AG44" i="1"/>
  <c r="AG45" i="1"/>
  <c r="AF45" i="1"/>
  <c r="F151" i="1" l="1"/>
  <c r="J151" i="1" l="1"/>
  <c r="H151" i="1"/>
  <c r="AB151" i="1"/>
  <c r="T151" i="1"/>
  <c r="L151" i="1"/>
  <c r="Z151" i="1"/>
  <c r="R151" i="1"/>
  <c r="X151" i="1"/>
  <c r="P151" i="1"/>
  <c r="AD151" i="1"/>
  <c r="V151" i="1"/>
  <c r="N151" i="1"/>
  <c r="AG151" i="1" l="1"/>
  <c r="AF151" i="1"/>
  <c r="F148" i="1" l="1"/>
  <c r="H148" i="1" l="1"/>
  <c r="J148" i="1"/>
  <c r="X148" i="1"/>
  <c r="P148" i="1"/>
  <c r="AD148" i="1"/>
  <c r="V148" i="1"/>
  <c r="N148" i="1"/>
  <c r="AB148" i="1"/>
  <c r="T148" i="1"/>
  <c r="L148" i="1"/>
  <c r="Z148" i="1"/>
  <c r="R148" i="1"/>
  <c r="AG148" i="1" l="1"/>
  <c r="AF148" i="1"/>
  <c r="F57" i="1" l="1"/>
  <c r="F56" i="1"/>
  <c r="J57" i="1" l="1"/>
  <c r="H57" i="1"/>
  <c r="J56" i="1"/>
  <c r="H56" i="1"/>
  <c r="AD56" i="1"/>
  <c r="V56" i="1"/>
  <c r="N56" i="1"/>
  <c r="AB56" i="1"/>
  <c r="T56" i="1"/>
  <c r="L56" i="1"/>
  <c r="X56" i="1"/>
  <c r="R56" i="1"/>
  <c r="P56" i="1"/>
  <c r="Z56" i="1"/>
  <c r="X57" i="1"/>
  <c r="P57" i="1"/>
  <c r="AD57" i="1"/>
  <c r="V57" i="1"/>
  <c r="N57" i="1"/>
  <c r="R57" i="1"/>
  <c r="AB57" i="1"/>
  <c r="L57" i="1"/>
  <c r="Z57" i="1"/>
  <c r="T57" i="1"/>
  <c r="F145" i="1"/>
  <c r="F144" i="1"/>
  <c r="F143" i="1"/>
  <c r="F142" i="1"/>
  <c r="F140" i="1"/>
  <c r="J144" i="1" l="1"/>
  <c r="H144" i="1"/>
  <c r="J142" i="1"/>
  <c r="H142" i="1"/>
  <c r="J143" i="1"/>
  <c r="H143" i="1"/>
  <c r="J145" i="1"/>
  <c r="H145" i="1"/>
  <c r="X140" i="1"/>
  <c r="P140" i="1"/>
  <c r="H140" i="1"/>
  <c r="AD140" i="1"/>
  <c r="V140" i="1"/>
  <c r="N140" i="1"/>
  <c r="AB140" i="1"/>
  <c r="T140" i="1"/>
  <c r="L140" i="1"/>
  <c r="Z140" i="1"/>
  <c r="R140" i="1"/>
  <c r="J140" i="1"/>
  <c r="AF56" i="1"/>
  <c r="X142" i="1"/>
  <c r="P142" i="1"/>
  <c r="AD142" i="1"/>
  <c r="V142" i="1"/>
  <c r="N142" i="1"/>
  <c r="AB142" i="1"/>
  <c r="T142" i="1"/>
  <c r="L142" i="1"/>
  <c r="R142" i="1"/>
  <c r="Z142" i="1"/>
  <c r="AF57" i="1"/>
  <c r="AB144" i="1"/>
  <c r="T144" i="1"/>
  <c r="L144" i="1"/>
  <c r="Z144" i="1"/>
  <c r="R144" i="1"/>
  <c r="X144" i="1"/>
  <c r="P144" i="1"/>
  <c r="V144" i="1"/>
  <c r="N144" i="1"/>
  <c r="AD144" i="1"/>
  <c r="AG57" i="1"/>
  <c r="AG56" i="1"/>
  <c r="Z143" i="1"/>
  <c r="R143" i="1"/>
  <c r="X143" i="1"/>
  <c r="P143" i="1"/>
  <c r="AD143" i="1"/>
  <c r="V143" i="1"/>
  <c r="N143" i="1"/>
  <c r="T143" i="1"/>
  <c r="L143" i="1"/>
  <c r="AB143" i="1"/>
  <c r="AD145" i="1"/>
  <c r="V145" i="1"/>
  <c r="N145" i="1"/>
  <c r="AB145" i="1"/>
  <c r="T145" i="1"/>
  <c r="L145" i="1"/>
  <c r="Z145" i="1"/>
  <c r="R145" i="1"/>
  <c r="X145" i="1"/>
  <c r="P145" i="1"/>
  <c r="AG140" i="1" l="1"/>
  <c r="AF140" i="1"/>
  <c r="AF144" i="1"/>
  <c r="AF145" i="1"/>
  <c r="AG144" i="1"/>
  <c r="AF143" i="1"/>
  <c r="AG143" i="1"/>
  <c r="AG142" i="1"/>
  <c r="AF142" i="1"/>
  <c r="AG145" i="1"/>
  <c r="F135" i="1" l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06" i="1"/>
  <c r="F105" i="1"/>
  <c r="F102" i="1"/>
  <c r="F101" i="1"/>
  <c r="F97" i="1"/>
  <c r="F96" i="1"/>
  <c r="F89" i="1"/>
  <c r="F88" i="1"/>
  <c r="F87" i="1"/>
  <c r="F86" i="1"/>
  <c r="F85" i="1"/>
  <c r="F84" i="1"/>
  <c r="F83" i="1"/>
  <c r="F82" i="1"/>
  <c r="F81" i="1"/>
  <c r="F80" i="1"/>
  <c r="F79" i="1"/>
  <c r="F78" i="1"/>
  <c r="F75" i="1"/>
  <c r="F74" i="1"/>
  <c r="F72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5" i="1"/>
  <c r="F54" i="1"/>
  <c r="F53" i="1"/>
  <c r="F52" i="1"/>
  <c r="F51" i="1"/>
  <c r="F50" i="1"/>
  <c r="F49" i="1"/>
  <c r="F48" i="1"/>
  <c r="F47" i="1"/>
  <c r="F46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8" i="1"/>
  <c r="J121" i="1" l="1"/>
  <c r="H121" i="1"/>
  <c r="H31" i="1"/>
  <c r="J31" i="1"/>
  <c r="J39" i="1"/>
  <c r="H39" i="1"/>
  <c r="J49" i="1"/>
  <c r="H49" i="1"/>
  <c r="J63" i="1"/>
  <c r="H63" i="1"/>
  <c r="J83" i="1"/>
  <c r="H83" i="1"/>
  <c r="J97" i="1"/>
  <c r="H97" i="1"/>
  <c r="J114" i="1"/>
  <c r="H114" i="1"/>
  <c r="H32" i="1"/>
  <c r="J32" i="1"/>
  <c r="J40" i="1"/>
  <c r="H40" i="1"/>
  <c r="J50" i="1"/>
  <c r="H50" i="1"/>
  <c r="J60" i="1"/>
  <c r="H60" i="1"/>
  <c r="J68" i="1"/>
  <c r="H68" i="1"/>
  <c r="H74" i="1"/>
  <c r="J74" i="1"/>
  <c r="H84" i="1"/>
  <c r="J84" i="1"/>
  <c r="H101" i="1"/>
  <c r="J101" i="1"/>
  <c r="J115" i="1"/>
  <c r="H115" i="1"/>
  <c r="H135" i="1"/>
  <c r="J135" i="1"/>
  <c r="H15" i="1"/>
  <c r="J15" i="1"/>
  <c r="H19" i="1"/>
  <c r="J19" i="1"/>
  <c r="J27" i="1"/>
  <c r="H27" i="1"/>
  <c r="J29" i="1"/>
  <c r="H29" i="1"/>
  <c r="J37" i="1"/>
  <c r="H37" i="1"/>
  <c r="J41" i="1"/>
  <c r="H41" i="1"/>
  <c r="J47" i="1"/>
  <c r="H47" i="1"/>
  <c r="J51" i="1"/>
  <c r="H51" i="1"/>
  <c r="J55" i="1"/>
  <c r="H55" i="1"/>
  <c r="J61" i="1"/>
  <c r="H61" i="1"/>
  <c r="J65" i="1"/>
  <c r="H65" i="1"/>
  <c r="J69" i="1"/>
  <c r="H69" i="1"/>
  <c r="H75" i="1"/>
  <c r="J75" i="1"/>
  <c r="H81" i="1"/>
  <c r="J81" i="1"/>
  <c r="H85" i="1"/>
  <c r="J85" i="1"/>
  <c r="H89" i="1"/>
  <c r="J89" i="1"/>
  <c r="H102" i="1"/>
  <c r="J102" i="1"/>
  <c r="J112" i="1"/>
  <c r="H112" i="1"/>
  <c r="J116" i="1"/>
  <c r="H116" i="1"/>
  <c r="H8" i="1"/>
  <c r="J8" i="1"/>
  <c r="J25" i="1"/>
  <c r="H25" i="1"/>
  <c r="J35" i="1"/>
  <c r="H35" i="1"/>
  <c r="J43" i="1"/>
  <c r="H43" i="1"/>
  <c r="J53" i="1"/>
  <c r="H53" i="1"/>
  <c r="J59" i="1"/>
  <c r="H59" i="1"/>
  <c r="J67" i="1"/>
  <c r="H67" i="1"/>
  <c r="J79" i="1"/>
  <c r="H79" i="1"/>
  <c r="J87" i="1"/>
  <c r="H87" i="1"/>
  <c r="J106" i="1"/>
  <c r="H106" i="1"/>
  <c r="J118" i="1"/>
  <c r="H118" i="1"/>
  <c r="H134" i="1"/>
  <c r="J134" i="1"/>
  <c r="J10" i="1"/>
  <c r="H10" i="1"/>
  <c r="H18" i="1"/>
  <c r="J18" i="1"/>
  <c r="J26" i="1"/>
  <c r="H26" i="1"/>
  <c r="J36" i="1"/>
  <c r="H36" i="1"/>
  <c r="J46" i="1"/>
  <c r="H46" i="1"/>
  <c r="J54" i="1"/>
  <c r="H54" i="1"/>
  <c r="J64" i="1"/>
  <c r="H64" i="1"/>
  <c r="H80" i="1"/>
  <c r="J80" i="1"/>
  <c r="H88" i="1"/>
  <c r="J88" i="1"/>
  <c r="J111" i="1"/>
  <c r="H111" i="1"/>
  <c r="H16" i="1"/>
  <c r="J16" i="1"/>
  <c r="J24" i="1"/>
  <c r="H24" i="1"/>
  <c r="J30" i="1"/>
  <c r="H30" i="1"/>
  <c r="J34" i="1"/>
  <c r="H34" i="1"/>
  <c r="J38" i="1"/>
  <c r="H38" i="1"/>
  <c r="J42" i="1"/>
  <c r="H42" i="1"/>
  <c r="J48" i="1"/>
  <c r="H48" i="1"/>
  <c r="J52" i="1"/>
  <c r="H52" i="1"/>
  <c r="J58" i="1"/>
  <c r="H58" i="1"/>
  <c r="J62" i="1"/>
  <c r="H62" i="1"/>
  <c r="J66" i="1"/>
  <c r="H66" i="1"/>
  <c r="H78" i="1"/>
  <c r="J78" i="1"/>
  <c r="H82" i="1"/>
  <c r="J82" i="1"/>
  <c r="H86" i="1"/>
  <c r="J86" i="1"/>
  <c r="J105" i="1"/>
  <c r="H105" i="1"/>
  <c r="H113" i="1"/>
  <c r="J113" i="1"/>
  <c r="H117" i="1"/>
  <c r="J117" i="1"/>
  <c r="Z72" i="1"/>
  <c r="R72" i="1"/>
  <c r="J72" i="1"/>
  <c r="X72" i="1"/>
  <c r="P72" i="1"/>
  <c r="H72" i="1"/>
  <c r="AD72" i="1"/>
  <c r="V72" i="1"/>
  <c r="N72" i="1"/>
  <c r="AB72" i="1"/>
  <c r="T72" i="1"/>
  <c r="L72" i="1"/>
  <c r="X70" i="1"/>
  <c r="P70" i="1"/>
  <c r="H70" i="1"/>
  <c r="AD70" i="1"/>
  <c r="V70" i="1"/>
  <c r="N70" i="1"/>
  <c r="AB70" i="1"/>
  <c r="T70" i="1"/>
  <c r="L70" i="1"/>
  <c r="Z70" i="1"/>
  <c r="R70" i="1"/>
  <c r="J70" i="1"/>
  <c r="AD96" i="1"/>
  <c r="V96" i="1"/>
  <c r="N96" i="1"/>
  <c r="Z96" i="1"/>
  <c r="J96" i="1"/>
  <c r="H96" i="1"/>
  <c r="AB96" i="1"/>
  <c r="T96" i="1"/>
  <c r="L96" i="1"/>
  <c r="R96" i="1"/>
  <c r="X96" i="1"/>
  <c r="P96" i="1"/>
  <c r="Z125" i="1"/>
  <c r="R125" i="1"/>
  <c r="J125" i="1"/>
  <c r="AD125" i="1"/>
  <c r="N125" i="1"/>
  <c r="AB125" i="1"/>
  <c r="L125" i="1"/>
  <c r="X125" i="1"/>
  <c r="P125" i="1"/>
  <c r="H125" i="1"/>
  <c r="V125" i="1"/>
  <c r="T125" i="1"/>
  <c r="AD129" i="1"/>
  <c r="V129" i="1"/>
  <c r="N129" i="1"/>
  <c r="J129" i="1"/>
  <c r="X129" i="1"/>
  <c r="P129" i="1"/>
  <c r="AB129" i="1"/>
  <c r="T129" i="1"/>
  <c r="L129" i="1"/>
  <c r="Z129" i="1"/>
  <c r="R129" i="1"/>
  <c r="H129" i="1"/>
  <c r="Z133" i="1"/>
  <c r="R133" i="1"/>
  <c r="J133" i="1"/>
  <c r="T133" i="1"/>
  <c r="X133" i="1"/>
  <c r="P133" i="1"/>
  <c r="H133" i="1"/>
  <c r="AD133" i="1"/>
  <c r="V133" i="1"/>
  <c r="N133" i="1"/>
  <c r="AB133" i="1"/>
  <c r="L133" i="1"/>
  <c r="AB123" i="1"/>
  <c r="T123" i="1"/>
  <c r="L123" i="1"/>
  <c r="X123" i="1"/>
  <c r="P123" i="1"/>
  <c r="AD123" i="1"/>
  <c r="Z123" i="1"/>
  <c r="R123" i="1"/>
  <c r="J123" i="1"/>
  <c r="H123" i="1"/>
  <c r="V123" i="1"/>
  <c r="N123" i="1"/>
  <c r="X127" i="1"/>
  <c r="P127" i="1"/>
  <c r="H127" i="1"/>
  <c r="T127" i="1"/>
  <c r="Z127" i="1"/>
  <c r="R127" i="1"/>
  <c r="AD127" i="1"/>
  <c r="V127" i="1"/>
  <c r="N127" i="1"/>
  <c r="AB127" i="1"/>
  <c r="L127" i="1"/>
  <c r="J127" i="1"/>
  <c r="AB131" i="1"/>
  <c r="T131" i="1"/>
  <c r="L131" i="1"/>
  <c r="H131" i="1"/>
  <c r="AD131" i="1"/>
  <c r="N131" i="1"/>
  <c r="Z131" i="1"/>
  <c r="R131" i="1"/>
  <c r="J131" i="1"/>
  <c r="X131" i="1"/>
  <c r="P131" i="1"/>
  <c r="V131" i="1"/>
  <c r="Z15" i="1"/>
  <c r="R15" i="1"/>
  <c r="AB15" i="1"/>
  <c r="P15" i="1"/>
  <c r="X15" i="1"/>
  <c r="V15" i="1"/>
  <c r="T15" i="1"/>
  <c r="N15" i="1"/>
  <c r="L15" i="1"/>
  <c r="AD15" i="1"/>
  <c r="X19" i="1"/>
  <c r="P19" i="1"/>
  <c r="Z19" i="1"/>
  <c r="N19" i="1"/>
  <c r="L19" i="1"/>
  <c r="AD19" i="1"/>
  <c r="R19" i="1"/>
  <c r="V19" i="1"/>
  <c r="T19" i="1"/>
  <c r="AB19" i="1"/>
  <c r="AD27" i="1"/>
  <c r="V27" i="1"/>
  <c r="N27" i="1"/>
  <c r="Z27" i="1"/>
  <c r="P27" i="1"/>
  <c r="T27" i="1"/>
  <c r="AB27" i="1"/>
  <c r="X27" i="1"/>
  <c r="L27" i="1"/>
  <c r="R27" i="1"/>
  <c r="Z29" i="1"/>
  <c r="R29" i="1"/>
  <c r="AD29" i="1"/>
  <c r="T29" i="1"/>
  <c r="AB29" i="1"/>
  <c r="P29" i="1"/>
  <c r="V29" i="1"/>
  <c r="N29" i="1"/>
  <c r="X29" i="1"/>
  <c r="L29" i="1"/>
  <c r="X37" i="1"/>
  <c r="P37" i="1"/>
  <c r="AD37" i="1"/>
  <c r="T37" i="1"/>
  <c r="V37" i="1"/>
  <c r="R37" i="1"/>
  <c r="N37" i="1"/>
  <c r="Z37" i="1"/>
  <c r="AB37" i="1"/>
  <c r="L37" i="1"/>
  <c r="AD41" i="1"/>
  <c r="V41" i="1"/>
  <c r="N41" i="1"/>
  <c r="T41" i="1"/>
  <c r="R41" i="1"/>
  <c r="P41" i="1"/>
  <c r="L41" i="1"/>
  <c r="X41" i="1"/>
  <c r="AB41" i="1"/>
  <c r="Z41" i="1"/>
  <c r="Z47" i="1"/>
  <c r="R47" i="1"/>
  <c r="V47" i="1"/>
  <c r="L47" i="1"/>
  <c r="T47" i="1"/>
  <c r="P47" i="1"/>
  <c r="X47" i="1"/>
  <c r="AD47" i="1"/>
  <c r="AB47" i="1"/>
  <c r="N47" i="1"/>
  <c r="Z51" i="1"/>
  <c r="R51" i="1"/>
  <c r="AB51" i="1"/>
  <c r="P51" i="1"/>
  <c r="T51" i="1"/>
  <c r="AD51" i="1"/>
  <c r="N51" i="1"/>
  <c r="L51" i="1"/>
  <c r="X51" i="1"/>
  <c r="V51" i="1"/>
  <c r="AB55" i="1"/>
  <c r="T55" i="1"/>
  <c r="L55" i="1"/>
  <c r="Z55" i="1"/>
  <c r="R55" i="1"/>
  <c r="AD55" i="1"/>
  <c r="N55" i="1"/>
  <c r="X55" i="1"/>
  <c r="P55" i="1"/>
  <c r="V55" i="1"/>
  <c r="X61" i="1"/>
  <c r="P61" i="1"/>
  <c r="AD61" i="1"/>
  <c r="V61" i="1"/>
  <c r="N61" i="1"/>
  <c r="R61" i="1"/>
  <c r="AB61" i="1"/>
  <c r="L61" i="1"/>
  <c r="Z61" i="1"/>
  <c r="T61" i="1"/>
  <c r="X65" i="1"/>
  <c r="P65" i="1"/>
  <c r="AD65" i="1"/>
  <c r="V65" i="1"/>
  <c r="N65" i="1"/>
  <c r="R65" i="1"/>
  <c r="AB65" i="1"/>
  <c r="L65" i="1"/>
  <c r="Z65" i="1"/>
  <c r="T65" i="1"/>
  <c r="X69" i="1"/>
  <c r="P69" i="1"/>
  <c r="AD69" i="1"/>
  <c r="V69" i="1"/>
  <c r="N69" i="1"/>
  <c r="R69" i="1"/>
  <c r="AB69" i="1"/>
  <c r="L69" i="1"/>
  <c r="Z69" i="1"/>
  <c r="T69" i="1"/>
  <c r="AB75" i="1"/>
  <c r="T75" i="1"/>
  <c r="L75" i="1"/>
  <c r="Z75" i="1"/>
  <c r="R75" i="1"/>
  <c r="AD75" i="1"/>
  <c r="N75" i="1"/>
  <c r="X75" i="1"/>
  <c r="P75" i="1"/>
  <c r="V75" i="1"/>
  <c r="AB81" i="1"/>
  <c r="T81" i="1"/>
  <c r="L81" i="1"/>
  <c r="Z81" i="1"/>
  <c r="R81" i="1"/>
  <c r="AD81" i="1"/>
  <c r="N81" i="1"/>
  <c r="X81" i="1"/>
  <c r="V81" i="1"/>
  <c r="P81" i="1"/>
  <c r="X85" i="1"/>
  <c r="AD85" i="1"/>
  <c r="V85" i="1"/>
  <c r="N85" i="1"/>
  <c r="Z85" i="1"/>
  <c r="L85" i="1"/>
  <c r="T85" i="1"/>
  <c r="P85" i="1"/>
  <c r="R85" i="1"/>
  <c r="AB85" i="1"/>
  <c r="Z89" i="1"/>
  <c r="R89" i="1"/>
  <c r="X89" i="1"/>
  <c r="P89" i="1"/>
  <c r="AD89" i="1"/>
  <c r="V89" i="1"/>
  <c r="N89" i="1"/>
  <c r="AB89" i="1"/>
  <c r="T89" i="1"/>
  <c r="L89" i="1"/>
  <c r="AB102" i="1"/>
  <c r="T102" i="1"/>
  <c r="L102" i="1"/>
  <c r="Z102" i="1"/>
  <c r="R102" i="1"/>
  <c r="X102" i="1"/>
  <c r="P102" i="1"/>
  <c r="V102" i="1"/>
  <c r="N102" i="1"/>
  <c r="AD102" i="1"/>
  <c r="AB112" i="1"/>
  <c r="T112" i="1"/>
  <c r="L112" i="1"/>
  <c r="Z112" i="1"/>
  <c r="R112" i="1"/>
  <c r="X112" i="1"/>
  <c r="P112" i="1"/>
  <c r="AD112" i="1"/>
  <c r="V112" i="1"/>
  <c r="N112" i="1"/>
  <c r="AB116" i="1"/>
  <c r="T116" i="1"/>
  <c r="L116" i="1"/>
  <c r="Z116" i="1"/>
  <c r="R116" i="1"/>
  <c r="X116" i="1"/>
  <c r="P116" i="1"/>
  <c r="V116" i="1"/>
  <c r="N116" i="1"/>
  <c r="AD116" i="1"/>
  <c r="AB16" i="1"/>
  <c r="T16" i="1"/>
  <c r="L16" i="1"/>
  <c r="Z16" i="1"/>
  <c r="P16" i="1"/>
  <c r="X16" i="1"/>
  <c r="V16" i="1"/>
  <c r="R16" i="1"/>
  <c r="N16" i="1"/>
  <c r="AD16" i="1"/>
  <c r="X24" i="1"/>
  <c r="P24" i="1"/>
  <c r="AD24" i="1"/>
  <c r="T24" i="1"/>
  <c r="R24" i="1"/>
  <c r="V24" i="1"/>
  <c r="AB24" i="1"/>
  <c r="N24" i="1"/>
  <c r="L24" i="1"/>
  <c r="Z24" i="1"/>
  <c r="AB30" i="1"/>
  <c r="T30" i="1"/>
  <c r="L30" i="1"/>
  <c r="AD30" i="1"/>
  <c r="R30" i="1"/>
  <c r="Z30" i="1"/>
  <c r="N30" i="1"/>
  <c r="V30" i="1"/>
  <c r="P30" i="1"/>
  <c r="X30" i="1"/>
  <c r="AB34" i="1"/>
  <c r="T34" i="1"/>
  <c r="L34" i="1"/>
  <c r="X34" i="1"/>
  <c r="N34" i="1"/>
  <c r="V34" i="1"/>
  <c r="R34" i="1"/>
  <c r="P34" i="1"/>
  <c r="AD34" i="1"/>
  <c r="Z34" i="1"/>
  <c r="X38" i="1"/>
  <c r="P38" i="1"/>
  <c r="Z38" i="1"/>
  <c r="N38" i="1"/>
  <c r="V38" i="1"/>
  <c r="T38" i="1"/>
  <c r="R38" i="1"/>
  <c r="AD38" i="1"/>
  <c r="L38" i="1"/>
  <c r="AB38" i="1"/>
  <c r="X42" i="1"/>
  <c r="P42" i="1"/>
  <c r="AD42" i="1"/>
  <c r="T42" i="1"/>
  <c r="V42" i="1"/>
  <c r="N42" i="1"/>
  <c r="R42" i="1"/>
  <c r="AB42" i="1"/>
  <c r="L42" i="1"/>
  <c r="Z42" i="1"/>
  <c r="AB48" i="1"/>
  <c r="T48" i="1"/>
  <c r="L48" i="1"/>
  <c r="V48" i="1"/>
  <c r="X48" i="1"/>
  <c r="R48" i="1"/>
  <c r="N48" i="1"/>
  <c r="AD48" i="1"/>
  <c r="P48" i="1"/>
  <c r="Z48" i="1"/>
  <c r="AB52" i="1"/>
  <c r="T52" i="1"/>
  <c r="L52" i="1"/>
  <c r="Z52" i="1"/>
  <c r="P52" i="1"/>
  <c r="X52" i="1"/>
  <c r="N52" i="1"/>
  <c r="V52" i="1"/>
  <c r="AD52" i="1"/>
  <c r="R52" i="1"/>
  <c r="Z58" i="1"/>
  <c r="R58" i="1"/>
  <c r="X58" i="1"/>
  <c r="P58" i="1"/>
  <c r="V58" i="1"/>
  <c r="T58" i="1"/>
  <c r="AB58" i="1"/>
  <c r="N58" i="1"/>
  <c r="AD58" i="1"/>
  <c r="L58" i="1"/>
  <c r="Z62" i="1"/>
  <c r="R62" i="1"/>
  <c r="X62" i="1"/>
  <c r="P62" i="1"/>
  <c r="V62" i="1"/>
  <c r="T62" i="1"/>
  <c r="L62" i="1"/>
  <c r="AD62" i="1"/>
  <c r="N62" i="1"/>
  <c r="AB62" i="1"/>
  <c r="Z66" i="1"/>
  <c r="R66" i="1"/>
  <c r="X66" i="1"/>
  <c r="P66" i="1"/>
  <c r="V66" i="1"/>
  <c r="T66" i="1"/>
  <c r="AB66" i="1"/>
  <c r="N66" i="1"/>
  <c r="AD66" i="1"/>
  <c r="L66" i="1"/>
  <c r="AD78" i="1"/>
  <c r="V78" i="1"/>
  <c r="N78" i="1"/>
  <c r="AB78" i="1"/>
  <c r="T78" i="1"/>
  <c r="L78" i="1"/>
  <c r="X78" i="1"/>
  <c r="R78" i="1"/>
  <c r="P78" i="1"/>
  <c r="Z78" i="1"/>
  <c r="AD82" i="1"/>
  <c r="V82" i="1"/>
  <c r="N82" i="1"/>
  <c r="AB82" i="1"/>
  <c r="T82" i="1"/>
  <c r="L82" i="1"/>
  <c r="X82" i="1"/>
  <c r="R82" i="1"/>
  <c r="Z82" i="1"/>
  <c r="P82" i="1"/>
  <c r="Z86" i="1"/>
  <c r="R86" i="1"/>
  <c r="X86" i="1"/>
  <c r="P86" i="1"/>
  <c r="AD86" i="1"/>
  <c r="N86" i="1"/>
  <c r="AB86" i="1"/>
  <c r="L86" i="1"/>
  <c r="T86" i="1"/>
  <c r="V86" i="1"/>
  <c r="AD105" i="1"/>
  <c r="V105" i="1"/>
  <c r="N105" i="1"/>
  <c r="AB105" i="1"/>
  <c r="T105" i="1"/>
  <c r="L105" i="1"/>
  <c r="Z105" i="1"/>
  <c r="R105" i="1"/>
  <c r="X105" i="1"/>
  <c r="P105" i="1"/>
  <c r="AD113" i="1"/>
  <c r="V113" i="1"/>
  <c r="N113" i="1"/>
  <c r="AB113" i="1"/>
  <c r="T113" i="1"/>
  <c r="L113" i="1"/>
  <c r="Z113" i="1"/>
  <c r="R113" i="1"/>
  <c r="X113" i="1"/>
  <c r="P113" i="1"/>
  <c r="AD117" i="1"/>
  <c r="V117" i="1"/>
  <c r="N117" i="1"/>
  <c r="AB117" i="1"/>
  <c r="T117" i="1"/>
  <c r="L117" i="1"/>
  <c r="Z117" i="1"/>
  <c r="R117" i="1"/>
  <c r="X117" i="1"/>
  <c r="P117" i="1"/>
  <c r="Z121" i="1"/>
  <c r="R121" i="1"/>
  <c r="X121" i="1"/>
  <c r="P121" i="1"/>
  <c r="AD121" i="1"/>
  <c r="V121" i="1"/>
  <c r="N121" i="1"/>
  <c r="AB121" i="1"/>
  <c r="T121" i="1"/>
  <c r="L121" i="1"/>
  <c r="AD8" i="1"/>
  <c r="V8" i="1"/>
  <c r="N8" i="1"/>
  <c r="AB8" i="1"/>
  <c r="R8" i="1"/>
  <c r="Z8" i="1"/>
  <c r="X8" i="1"/>
  <c r="L8" i="1"/>
  <c r="P8" i="1"/>
  <c r="T8" i="1"/>
  <c r="Z25" i="1"/>
  <c r="R25" i="1"/>
  <c r="AB25" i="1"/>
  <c r="P25" i="1"/>
  <c r="N25" i="1"/>
  <c r="X25" i="1"/>
  <c r="V25" i="1"/>
  <c r="L25" i="1"/>
  <c r="AD25" i="1"/>
  <c r="T25" i="1"/>
  <c r="AB31" i="1"/>
  <c r="T31" i="1"/>
  <c r="L31" i="1"/>
  <c r="Z31" i="1"/>
  <c r="P31" i="1"/>
  <c r="X31" i="1"/>
  <c r="N31" i="1"/>
  <c r="AD31" i="1"/>
  <c r="R31" i="1"/>
  <c r="V31" i="1"/>
  <c r="AD35" i="1"/>
  <c r="V35" i="1"/>
  <c r="N35" i="1"/>
  <c r="X35" i="1"/>
  <c r="L35" i="1"/>
  <c r="AB35" i="1"/>
  <c r="P35" i="1"/>
  <c r="Z35" i="1"/>
  <c r="T35" i="1"/>
  <c r="R35" i="1"/>
  <c r="Z39" i="1"/>
  <c r="R39" i="1"/>
  <c r="V39" i="1"/>
  <c r="L39" i="1"/>
  <c r="AB39" i="1"/>
  <c r="N39" i="1"/>
  <c r="T39" i="1"/>
  <c r="P39" i="1"/>
  <c r="X39" i="1"/>
  <c r="AD39" i="1"/>
  <c r="Z43" i="1"/>
  <c r="R43" i="1"/>
  <c r="AB43" i="1"/>
  <c r="P43" i="1"/>
  <c r="X43" i="1"/>
  <c r="L43" i="1"/>
  <c r="T43" i="1"/>
  <c r="N43" i="1"/>
  <c r="V43" i="1"/>
  <c r="AD43" i="1"/>
  <c r="AD49" i="1"/>
  <c r="V49" i="1"/>
  <c r="N49" i="1"/>
  <c r="T49" i="1"/>
  <c r="Z49" i="1"/>
  <c r="L49" i="1"/>
  <c r="AB49" i="1"/>
  <c r="X49" i="1"/>
  <c r="P49" i="1"/>
  <c r="R49" i="1"/>
  <c r="X53" i="1"/>
  <c r="P53" i="1"/>
  <c r="AD53" i="1"/>
  <c r="V53" i="1"/>
  <c r="N53" i="1"/>
  <c r="R53" i="1"/>
  <c r="AB53" i="1"/>
  <c r="L53" i="1"/>
  <c r="T53" i="1"/>
  <c r="Z53" i="1"/>
  <c r="AB59" i="1"/>
  <c r="T59" i="1"/>
  <c r="L59" i="1"/>
  <c r="Z59" i="1"/>
  <c r="R59" i="1"/>
  <c r="AD59" i="1"/>
  <c r="N59" i="1"/>
  <c r="X59" i="1"/>
  <c r="V59" i="1"/>
  <c r="P59" i="1"/>
  <c r="AB63" i="1"/>
  <c r="T63" i="1"/>
  <c r="L63" i="1"/>
  <c r="Z63" i="1"/>
  <c r="R63" i="1"/>
  <c r="AD63" i="1"/>
  <c r="N63" i="1"/>
  <c r="X63" i="1"/>
  <c r="V63" i="1"/>
  <c r="P63" i="1"/>
  <c r="AB67" i="1"/>
  <c r="T67" i="1"/>
  <c r="L67" i="1"/>
  <c r="Z67" i="1"/>
  <c r="R67" i="1"/>
  <c r="AD67" i="1"/>
  <c r="N67" i="1"/>
  <c r="X67" i="1"/>
  <c r="V67" i="1"/>
  <c r="P67" i="1"/>
  <c r="X79" i="1"/>
  <c r="P79" i="1"/>
  <c r="AD79" i="1"/>
  <c r="V79" i="1"/>
  <c r="N79" i="1"/>
  <c r="R79" i="1"/>
  <c r="AB79" i="1"/>
  <c r="L79" i="1"/>
  <c r="Z79" i="1"/>
  <c r="T79" i="1"/>
  <c r="X83" i="1"/>
  <c r="P83" i="1"/>
  <c r="AD83" i="1"/>
  <c r="V83" i="1"/>
  <c r="N83" i="1"/>
  <c r="R83" i="1"/>
  <c r="AB83" i="1"/>
  <c r="L83" i="1"/>
  <c r="T83" i="1"/>
  <c r="Z83" i="1"/>
  <c r="AB87" i="1"/>
  <c r="T87" i="1"/>
  <c r="L87" i="1"/>
  <c r="Z87" i="1"/>
  <c r="R87" i="1"/>
  <c r="V87" i="1"/>
  <c r="P87" i="1"/>
  <c r="X87" i="1"/>
  <c r="N87" i="1"/>
  <c r="AD87" i="1"/>
  <c r="X97" i="1"/>
  <c r="P97" i="1"/>
  <c r="AD97" i="1"/>
  <c r="V97" i="1"/>
  <c r="N97" i="1"/>
  <c r="AB97" i="1"/>
  <c r="T97" i="1"/>
  <c r="L97" i="1"/>
  <c r="R97" i="1"/>
  <c r="Z97" i="1"/>
  <c r="X106" i="1"/>
  <c r="P106" i="1"/>
  <c r="AD106" i="1"/>
  <c r="V106" i="1"/>
  <c r="N106" i="1"/>
  <c r="AB106" i="1"/>
  <c r="T106" i="1"/>
  <c r="L106" i="1"/>
  <c r="Z106" i="1"/>
  <c r="R106" i="1"/>
  <c r="X114" i="1"/>
  <c r="P114" i="1"/>
  <c r="AD114" i="1"/>
  <c r="V114" i="1"/>
  <c r="N114" i="1"/>
  <c r="AB114" i="1"/>
  <c r="T114" i="1"/>
  <c r="L114" i="1"/>
  <c r="R114" i="1"/>
  <c r="Z114" i="1"/>
  <c r="X118" i="1"/>
  <c r="P118" i="1"/>
  <c r="AD118" i="1"/>
  <c r="V118" i="1"/>
  <c r="N118" i="1"/>
  <c r="AB118" i="1"/>
  <c r="T118" i="1"/>
  <c r="L118" i="1"/>
  <c r="Z118" i="1"/>
  <c r="R118" i="1"/>
  <c r="AB134" i="1"/>
  <c r="T134" i="1"/>
  <c r="L134" i="1"/>
  <c r="Z134" i="1"/>
  <c r="R134" i="1"/>
  <c r="X134" i="1"/>
  <c r="P134" i="1"/>
  <c r="AD134" i="1"/>
  <c r="N134" i="1"/>
  <c r="V134" i="1"/>
  <c r="Z10" i="1"/>
  <c r="R10" i="1"/>
  <c r="AD10" i="1"/>
  <c r="T10" i="1"/>
  <c r="AB10" i="1"/>
  <c r="X10" i="1"/>
  <c r="L10" i="1"/>
  <c r="P10" i="1"/>
  <c r="N10" i="1"/>
  <c r="V10" i="1"/>
  <c r="AD18" i="1"/>
  <c r="V18" i="1"/>
  <c r="N18" i="1"/>
  <c r="Z18" i="1"/>
  <c r="P18" i="1"/>
  <c r="L18" i="1"/>
  <c r="T18" i="1"/>
  <c r="X18" i="1"/>
  <c r="AB18" i="1"/>
  <c r="R18" i="1"/>
  <c r="AB26" i="1"/>
  <c r="T26" i="1"/>
  <c r="L26" i="1"/>
  <c r="Z26" i="1"/>
  <c r="P26" i="1"/>
  <c r="N26" i="1"/>
  <c r="V26" i="1"/>
  <c r="R26" i="1"/>
  <c r="X26" i="1"/>
  <c r="AD26" i="1"/>
  <c r="Z32" i="1"/>
  <c r="R32" i="1"/>
  <c r="X32" i="1"/>
  <c r="N32" i="1"/>
  <c r="AD32" i="1"/>
  <c r="P32" i="1"/>
  <c r="AB32" i="1"/>
  <c r="L32" i="1"/>
  <c r="V32" i="1"/>
  <c r="T32" i="1"/>
  <c r="AD36" i="1"/>
  <c r="V36" i="1"/>
  <c r="N36" i="1"/>
  <c r="T36" i="1"/>
  <c r="R36" i="1"/>
  <c r="P36" i="1"/>
  <c r="L36" i="1"/>
  <c r="AB36" i="1"/>
  <c r="Z36" i="1"/>
  <c r="X36" i="1"/>
  <c r="AB40" i="1"/>
  <c r="T40" i="1"/>
  <c r="L40" i="1"/>
  <c r="V40" i="1"/>
  <c r="AD40" i="1"/>
  <c r="P40" i="1"/>
  <c r="N40" i="1"/>
  <c r="Z40" i="1"/>
  <c r="X40" i="1"/>
  <c r="R40" i="1"/>
  <c r="X46" i="1"/>
  <c r="P46" i="1"/>
  <c r="Z46" i="1"/>
  <c r="N46" i="1"/>
  <c r="AD46" i="1"/>
  <c r="R46" i="1"/>
  <c r="AB46" i="1"/>
  <c r="L46" i="1"/>
  <c r="V46" i="1"/>
  <c r="T46" i="1"/>
  <c r="X50" i="1"/>
  <c r="P50" i="1"/>
  <c r="AD50" i="1"/>
  <c r="T50" i="1"/>
  <c r="AB50" i="1"/>
  <c r="N50" i="1"/>
  <c r="Z50" i="1"/>
  <c r="L50" i="1"/>
  <c r="V50" i="1"/>
  <c r="R50" i="1"/>
  <c r="Z54" i="1"/>
  <c r="R54" i="1"/>
  <c r="X54" i="1"/>
  <c r="P54" i="1"/>
  <c r="V54" i="1"/>
  <c r="T54" i="1"/>
  <c r="L54" i="1"/>
  <c r="AD54" i="1"/>
  <c r="AB54" i="1"/>
  <c r="N54" i="1"/>
  <c r="AD60" i="1"/>
  <c r="V60" i="1"/>
  <c r="N60" i="1"/>
  <c r="AB60" i="1"/>
  <c r="T60" i="1"/>
  <c r="L60" i="1"/>
  <c r="X60" i="1"/>
  <c r="R60" i="1"/>
  <c r="Z60" i="1"/>
  <c r="P60" i="1"/>
  <c r="AD64" i="1"/>
  <c r="V64" i="1"/>
  <c r="N64" i="1"/>
  <c r="AB64" i="1"/>
  <c r="T64" i="1"/>
  <c r="L64" i="1"/>
  <c r="X64" i="1"/>
  <c r="R64" i="1"/>
  <c r="P64" i="1"/>
  <c r="Z64" i="1"/>
  <c r="AD68" i="1"/>
  <c r="V68" i="1"/>
  <c r="N68" i="1"/>
  <c r="AB68" i="1"/>
  <c r="T68" i="1"/>
  <c r="L68" i="1"/>
  <c r="X68" i="1"/>
  <c r="R68" i="1"/>
  <c r="Z68" i="1"/>
  <c r="P68" i="1"/>
  <c r="Z74" i="1"/>
  <c r="R74" i="1"/>
  <c r="X74" i="1"/>
  <c r="P74" i="1"/>
  <c r="V74" i="1"/>
  <c r="T74" i="1"/>
  <c r="L74" i="1"/>
  <c r="AD74" i="1"/>
  <c r="N74" i="1"/>
  <c r="AB74" i="1"/>
  <c r="Z80" i="1"/>
  <c r="R80" i="1"/>
  <c r="X80" i="1"/>
  <c r="P80" i="1"/>
  <c r="V80" i="1"/>
  <c r="T80" i="1"/>
  <c r="AB80" i="1"/>
  <c r="AD80" i="1"/>
  <c r="N80" i="1"/>
  <c r="L80" i="1"/>
  <c r="Z84" i="1"/>
  <c r="R84" i="1"/>
  <c r="X84" i="1"/>
  <c r="P84" i="1"/>
  <c r="V84" i="1"/>
  <c r="T84" i="1"/>
  <c r="L84" i="1"/>
  <c r="AD84" i="1"/>
  <c r="AB84" i="1"/>
  <c r="N84" i="1"/>
  <c r="AD88" i="1"/>
  <c r="V88" i="1"/>
  <c r="N88" i="1"/>
  <c r="AB88" i="1"/>
  <c r="T88" i="1"/>
  <c r="L88" i="1"/>
  <c r="P88" i="1"/>
  <c r="Z88" i="1"/>
  <c r="X88" i="1"/>
  <c r="R88" i="1"/>
  <c r="Z101" i="1"/>
  <c r="R101" i="1"/>
  <c r="X101" i="1"/>
  <c r="P101" i="1"/>
  <c r="AD101" i="1"/>
  <c r="V101" i="1"/>
  <c r="N101" i="1"/>
  <c r="T101" i="1"/>
  <c r="L101" i="1"/>
  <c r="AB101" i="1"/>
  <c r="Z111" i="1"/>
  <c r="R111" i="1"/>
  <c r="X111" i="1"/>
  <c r="P111" i="1"/>
  <c r="AD111" i="1"/>
  <c r="V111" i="1"/>
  <c r="N111" i="1"/>
  <c r="AB111" i="1"/>
  <c r="L111" i="1"/>
  <c r="T111" i="1"/>
  <c r="Z115" i="1"/>
  <c r="R115" i="1"/>
  <c r="X115" i="1"/>
  <c r="P115" i="1"/>
  <c r="AD115" i="1"/>
  <c r="V115" i="1"/>
  <c r="N115" i="1"/>
  <c r="T115" i="1"/>
  <c r="L115" i="1"/>
  <c r="AB115" i="1"/>
  <c r="AD135" i="1"/>
  <c r="V135" i="1"/>
  <c r="N135" i="1"/>
  <c r="AB135" i="1"/>
  <c r="T135" i="1"/>
  <c r="L135" i="1"/>
  <c r="Z135" i="1"/>
  <c r="R135" i="1"/>
  <c r="P135" i="1"/>
  <c r="X135" i="1"/>
  <c r="Z12" i="1"/>
  <c r="V12" i="1"/>
  <c r="R12" i="1"/>
  <c r="N12" i="1"/>
  <c r="J12" i="1"/>
  <c r="L12" i="1"/>
  <c r="X12" i="1"/>
  <c r="P12" i="1"/>
  <c r="H12" i="1"/>
  <c r="AD12" i="1"/>
  <c r="AB12" i="1"/>
  <c r="T12" i="1"/>
  <c r="AB20" i="1"/>
  <c r="X20" i="1"/>
  <c r="T20" i="1"/>
  <c r="P20" i="1"/>
  <c r="L20" i="1"/>
  <c r="H20" i="1"/>
  <c r="AD20" i="1"/>
  <c r="Z20" i="1"/>
  <c r="V20" i="1"/>
  <c r="R20" i="1"/>
  <c r="N20" i="1"/>
  <c r="J20" i="1"/>
  <c r="AD28" i="1"/>
  <c r="AB28" i="1"/>
  <c r="X28" i="1"/>
  <c r="T28" i="1"/>
  <c r="P28" i="1"/>
  <c r="L28" i="1"/>
  <c r="H28" i="1"/>
  <c r="V28" i="1"/>
  <c r="Z28" i="1"/>
  <c r="R28" i="1"/>
  <c r="J28" i="1"/>
  <c r="N28" i="1"/>
  <c r="AD13" i="1"/>
  <c r="AB13" i="1"/>
  <c r="Z13" i="1"/>
  <c r="X13" i="1"/>
  <c r="V13" i="1"/>
  <c r="T13" i="1"/>
  <c r="R13" i="1"/>
  <c r="P13" i="1"/>
  <c r="N13" i="1"/>
  <c r="L13" i="1"/>
  <c r="J13" i="1"/>
  <c r="H13" i="1"/>
  <c r="AD17" i="1"/>
  <c r="AB17" i="1"/>
  <c r="X17" i="1"/>
  <c r="T17" i="1"/>
  <c r="P17" i="1"/>
  <c r="L17" i="1"/>
  <c r="H17" i="1"/>
  <c r="V17" i="1"/>
  <c r="N17" i="1"/>
  <c r="R17" i="1"/>
  <c r="Z17" i="1"/>
  <c r="J17" i="1"/>
  <c r="AD21" i="1"/>
  <c r="AB21" i="1"/>
  <c r="Z21" i="1"/>
  <c r="X21" i="1"/>
  <c r="V21" i="1"/>
  <c r="T21" i="1"/>
  <c r="R21" i="1"/>
  <c r="P21" i="1"/>
  <c r="N21" i="1"/>
  <c r="L21" i="1"/>
  <c r="J21" i="1"/>
  <c r="H21" i="1"/>
  <c r="AD122" i="1"/>
  <c r="AB122" i="1"/>
  <c r="Z122" i="1"/>
  <c r="V122" i="1"/>
  <c r="R122" i="1"/>
  <c r="N122" i="1"/>
  <c r="J122" i="1"/>
  <c r="X122" i="1"/>
  <c r="P122" i="1"/>
  <c r="H122" i="1"/>
  <c r="T122" i="1"/>
  <c r="L122" i="1"/>
  <c r="AD126" i="1"/>
  <c r="AB126" i="1"/>
  <c r="Z126" i="1"/>
  <c r="V126" i="1"/>
  <c r="R126" i="1"/>
  <c r="N126" i="1"/>
  <c r="J126" i="1"/>
  <c r="X126" i="1"/>
  <c r="T126" i="1"/>
  <c r="P126" i="1"/>
  <c r="L126" i="1"/>
  <c r="H126" i="1"/>
  <c r="AD130" i="1"/>
  <c r="AB130" i="1"/>
  <c r="X130" i="1"/>
  <c r="T130" i="1"/>
  <c r="P130" i="1"/>
  <c r="L130" i="1"/>
  <c r="H130" i="1"/>
  <c r="Z130" i="1"/>
  <c r="V130" i="1"/>
  <c r="R130" i="1"/>
  <c r="N130" i="1"/>
  <c r="J130" i="1"/>
  <c r="AD14" i="1"/>
  <c r="Z14" i="1"/>
  <c r="V14" i="1"/>
  <c r="R14" i="1"/>
  <c r="N14" i="1"/>
  <c r="J14" i="1"/>
  <c r="AB14" i="1"/>
  <c r="X14" i="1"/>
  <c r="T14" i="1"/>
  <c r="P14" i="1"/>
  <c r="L14" i="1"/>
  <c r="H14" i="1"/>
  <c r="AD22" i="1"/>
  <c r="Z22" i="1"/>
  <c r="V22" i="1"/>
  <c r="R22" i="1"/>
  <c r="N22" i="1"/>
  <c r="J22" i="1"/>
  <c r="X22" i="1"/>
  <c r="P22" i="1"/>
  <c r="L22" i="1"/>
  <c r="AB22" i="1"/>
  <c r="T22" i="1"/>
  <c r="H22" i="1"/>
  <c r="AD119" i="1"/>
  <c r="AB119" i="1"/>
  <c r="X119" i="1"/>
  <c r="T119" i="1"/>
  <c r="P119" i="1"/>
  <c r="L119" i="1"/>
  <c r="H119" i="1"/>
  <c r="N119" i="1"/>
  <c r="Z119" i="1"/>
  <c r="R119" i="1"/>
  <c r="J119" i="1"/>
  <c r="V119" i="1"/>
  <c r="H11" i="1"/>
  <c r="AD11" i="1"/>
  <c r="AB11" i="1"/>
  <c r="X11" i="1"/>
  <c r="T11" i="1"/>
  <c r="P11" i="1"/>
  <c r="L11" i="1"/>
  <c r="Z11" i="1"/>
  <c r="V11" i="1"/>
  <c r="R11" i="1"/>
  <c r="N11" i="1"/>
  <c r="J11" i="1"/>
  <c r="AD23" i="1"/>
  <c r="Z23" i="1"/>
  <c r="V23" i="1"/>
  <c r="R23" i="1"/>
  <c r="N23" i="1"/>
  <c r="J23" i="1"/>
  <c r="AB23" i="1"/>
  <c r="X23" i="1"/>
  <c r="T23" i="1"/>
  <c r="P23" i="1"/>
  <c r="L23" i="1"/>
  <c r="H23" i="1"/>
  <c r="AD33" i="1"/>
  <c r="AB33" i="1"/>
  <c r="Z33" i="1"/>
  <c r="X33" i="1"/>
  <c r="V33" i="1"/>
  <c r="T33" i="1"/>
  <c r="R33" i="1"/>
  <c r="P33" i="1"/>
  <c r="N33" i="1"/>
  <c r="L33" i="1"/>
  <c r="J33" i="1"/>
  <c r="H33" i="1"/>
  <c r="AD120" i="1"/>
  <c r="AB120" i="1"/>
  <c r="X120" i="1"/>
  <c r="T120" i="1"/>
  <c r="P120" i="1"/>
  <c r="L120" i="1"/>
  <c r="H120" i="1"/>
  <c r="Z120" i="1"/>
  <c r="V120" i="1"/>
  <c r="R120" i="1"/>
  <c r="N120" i="1"/>
  <c r="J120" i="1"/>
  <c r="AD124" i="1"/>
  <c r="AB124" i="1"/>
  <c r="Z124" i="1"/>
  <c r="X124" i="1"/>
  <c r="V124" i="1"/>
  <c r="T124" i="1"/>
  <c r="R124" i="1"/>
  <c r="P124" i="1"/>
  <c r="N124" i="1"/>
  <c r="L124" i="1"/>
  <c r="J124" i="1"/>
  <c r="H124" i="1"/>
  <c r="AD128" i="1"/>
  <c r="AB128" i="1"/>
  <c r="X128" i="1"/>
  <c r="T128" i="1"/>
  <c r="P128" i="1"/>
  <c r="L128" i="1"/>
  <c r="H128" i="1"/>
  <c r="Z128" i="1"/>
  <c r="R128" i="1"/>
  <c r="J128" i="1"/>
  <c r="V128" i="1"/>
  <c r="N128" i="1"/>
  <c r="AD132" i="1"/>
  <c r="AB132" i="1"/>
  <c r="Z132" i="1"/>
  <c r="X132" i="1"/>
  <c r="V132" i="1"/>
  <c r="T132" i="1"/>
  <c r="R132" i="1"/>
  <c r="P132" i="1"/>
  <c r="N132" i="1"/>
  <c r="L132" i="1"/>
  <c r="J132" i="1"/>
  <c r="H132" i="1"/>
  <c r="AG72" i="1" l="1"/>
  <c r="AG70" i="1"/>
  <c r="AF70" i="1"/>
  <c r="AF72" i="1"/>
  <c r="AG129" i="1"/>
  <c r="AF129" i="1"/>
  <c r="AF64" i="1"/>
  <c r="AF40" i="1"/>
  <c r="AG83" i="1"/>
  <c r="AG25" i="1"/>
  <c r="AF117" i="1"/>
  <c r="AF105" i="1"/>
  <c r="AG86" i="1"/>
  <c r="AF78" i="1"/>
  <c r="AG65" i="1"/>
  <c r="AG131" i="1"/>
  <c r="AF131" i="1"/>
  <c r="AF127" i="1"/>
  <c r="AF133" i="1"/>
  <c r="AG133" i="1"/>
  <c r="AG125" i="1"/>
  <c r="AG127" i="1"/>
  <c r="AF125" i="1"/>
  <c r="AG96" i="1"/>
  <c r="AF96" i="1"/>
  <c r="AF123" i="1"/>
  <c r="AG123" i="1"/>
  <c r="AG135" i="1"/>
  <c r="AF88" i="1"/>
  <c r="AG88" i="1"/>
  <c r="AG80" i="1"/>
  <c r="AF80" i="1"/>
  <c r="AG68" i="1"/>
  <c r="AG60" i="1"/>
  <c r="AG46" i="1"/>
  <c r="AF46" i="1"/>
  <c r="AF32" i="1"/>
  <c r="AF114" i="1"/>
  <c r="AG114" i="1"/>
  <c r="AF97" i="1"/>
  <c r="AG97" i="1"/>
  <c r="AF79" i="1"/>
  <c r="AF53" i="1"/>
  <c r="AF43" i="1"/>
  <c r="AG43" i="1"/>
  <c r="AF39" i="1"/>
  <c r="AG39" i="1"/>
  <c r="AF25" i="1"/>
  <c r="AG117" i="1"/>
  <c r="AG105" i="1"/>
  <c r="AG82" i="1"/>
  <c r="AF66" i="1"/>
  <c r="AG66" i="1"/>
  <c r="AG58" i="1"/>
  <c r="AF58" i="1"/>
  <c r="AF48" i="1"/>
  <c r="AF89" i="1"/>
  <c r="AG89" i="1"/>
  <c r="AF69" i="1"/>
  <c r="AF47" i="1"/>
  <c r="AG47" i="1"/>
  <c r="AF41" i="1"/>
  <c r="AG29" i="1"/>
  <c r="AF29" i="1"/>
  <c r="AF135" i="1"/>
  <c r="AF111" i="1"/>
  <c r="AG111" i="1"/>
  <c r="AG84" i="1"/>
  <c r="AF84" i="1"/>
  <c r="AF74" i="1"/>
  <c r="AG74" i="1"/>
  <c r="AF54" i="1"/>
  <c r="AG54" i="1"/>
  <c r="AG36" i="1"/>
  <c r="AG134" i="1"/>
  <c r="AF67" i="1"/>
  <c r="AG67" i="1"/>
  <c r="AF59" i="1"/>
  <c r="AG59" i="1"/>
  <c r="AG35" i="1"/>
  <c r="AF35" i="1"/>
  <c r="AG31" i="1"/>
  <c r="AF8" i="1"/>
  <c r="AG62" i="1"/>
  <c r="AF62" i="1"/>
  <c r="AF52" i="1"/>
  <c r="AF38" i="1"/>
  <c r="AG38" i="1"/>
  <c r="AF34" i="1"/>
  <c r="AG34" i="1"/>
  <c r="AF16" i="1"/>
  <c r="AG116" i="1"/>
  <c r="AF112" i="1"/>
  <c r="AG102" i="1"/>
  <c r="AF75" i="1"/>
  <c r="AG75" i="1"/>
  <c r="AF55" i="1"/>
  <c r="AG55" i="1"/>
  <c r="AG19" i="1"/>
  <c r="AF19" i="1"/>
  <c r="AF68" i="1"/>
  <c r="AG64" i="1"/>
  <c r="AF60" i="1"/>
  <c r="AF50" i="1"/>
  <c r="AG50" i="1"/>
  <c r="AG32" i="1"/>
  <c r="AG18" i="1"/>
  <c r="AF18" i="1"/>
  <c r="AF118" i="1"/>
  <c r="AG118" i="1"/>
  <c r="AG106" i="1"/>
  <c r="AF106" i="1"/>
  <c r="AF83" i="1"/>
  <c r="AG79" i="1"/>
  <c r="AG53" i="1"/>
  <c r="AG49" i="1"/>
  <c r="AG8" i="1"/>
  <c r="AF121" i="1"/>
  <c r="AG121" i="1"/>
  <c r="AF113" i="1"/>
  <c r="AG113" i="1"/>
  <c r="AF86" i="1"/>
  <c r="AF82" i="1"/>
  <c r="AG78" i="1"/>
  <c r="AG52" i="1"/>
  <c r="AF85" i="1"/>
  <c r="AG85" i="1"/>
  <c r="AG69" i="1"/>
  <c r="AF65" i="1"/>
  <c r="AG61" i="1"/>
  <c r="AF61" i="1"/>
  <c r="AF51" i="1"/>
  <c r="AG51" i="1"/>
  <c r="AG37" i="1"/>
  <c r="AF37" i="1"/>
  <c r="AF15" i="1"/>
  <c r="AF115" i="1"/>
  <c r="AG115" i="1"/>
  <c r="AF101" i="1"/>
  <c r="AG101" i="1"/>
  <c r="AG40" i="1"/>
  <c r="AF36" i="1"/>
  <c r="AG26" i="1"/>
  <c r="AF26" i="1"/>
  <c r="AG10" i="1"/>
  <c r="AF10" i="1"/>
  <c r="AF134" i="1"/>
  <c r="AF87" i="1"/>
  <c r="AG87" i="1"/>
  <c r="AF63" i="1"/>
  <c r="AG63" i="1"/>
  <c r="AF49" i="1"/>
  <c r="AF31" i="1"/>
  <c r="AG48" i="1"/>
  <c r="AG42" i="1"/>
  <c r="AF42" i="1"/>
  <c r="AG30" i="1"/>
  <c r="AF30" i="1"/>
  <c r="AG24" i="1"/>
  <c r="AF24" i="1"/>
  <c r="AG16" i="1"/>
  <c r="AF116" i="1"/>
  <c r="AG112" i="1"/>
  <c r="AF102" i="1"/>
  <c r="AF81" i="1"/>
  <c r="AG81" i="1"/>
  <c r="AG41" i="1"/>
  <c r="AG27" i="1"/>
  <c r="AF27" i="1"/>
  <c r="AG15" i="1"/>
  <c r="AG128" i="1"/>
  <c r="AF128" i="1"/>
  <c r="AG120" i="1"/>
  <c r="AF120" i="1"/>
  <c r="AG119" i="1"/>
  <c r="AF119" i="1"/>
  <c r="AG130" i="1"/>
  <c r="AF130" i="1"/>
  <c r="AG17" i="1"/>
  <c r="AF17" i="1"/>
  <c r="AG28" i="1"/>
  <c r="AF28" i="1"/>
  <c r="AG122" i="1"/>
  <c r="AF122" i="1"/>
  <c r="AG20" i="1"/>
  <c r="AF20" i="1"/>
  <c r="AF11" i="1"/>
  <c r="AG11" i="1"/>
  <c r="AG12" i="1"/>
  <c r="AF12" i="1"/>
  <c r="AG132" i="1"/>
  <c r="AF132" i="1"/>
  <c r="AG124" i="1"/>
  <c r="AF124" i="1"/>
  <c r="AG33" i="1"/>
  <c r="AF33" i="1"/>
  <c r="AG23" i="1"/>
  <c r="AF23" i="1"/>
  <c r="AG22" i="1"/>
  <c r="AF22" i="1"/>
  <c r="AG14" i="1"/>
  <c r="AF14" i="1"/>
  <c r="AG126" i="1"/>
  <c r="AF126" i="1"/>
  <c r="AG21" i="1"/>
  <c r="AF21" i="1"/>
  <c r="AG13" i="1"/>
  <c r="AF13" i="1"/>
  <c r="AG166" i="1" l="1"/>
</calcChain>
</file>

<file path=xl/sharedStrings.xml><?xml version="1.0" encoding="utf-8"?>
<sst xmlns="http://schemas.openxmlformats.org/spreadsheetml/2006/main" count="719" uniqueCount="236">
  <si>
    <t>GOBIERNO DEL ESTADO DE BAJA CALIFORNIA</t>
  </si>
  <si>
    <t>OFICIALIA MAYOR</t>
  </si>
  <si>
    <t>COORDINACION DE SEGURIDAD Y VIGILANCIA</t>
  </si>
  <si>
    <t>OFICINA Y/O DEPENDENCIA DEL GOBIERNO DEL ESTADO</t>
  </si>
  <si>
    <t>HORARIO</t>
  </si>
  <si>
    <t>PERSONAL SOLICITADO</t>
  </si>
  <si>
    <t>HORAS POR DIA POR PERSONA</t>
  </si>
  <si>
    <t>HORAS DIARIAS POR TURNO</t>
  </si>
  <si>
    <t xml:space="preserve"> Lunes a Domingo 7:00 a 19:00</t>
  </si>
  <si>
    <t xml:space="preserve"> Lunes a Domingo 19:00 a 7:00</t>
  </si>
  <si>
    <t>ENTRADA DE FUNCIONARIOS/TÚNEL</t>
  </si>
  <si>
    <t>Lunes a Domingo 7:00 a 19:00</t>
  </si>
  <si>
    <t>ESTACIONAMIENTO CASETA 8</t>
  </si>
  <si>
    <t xml:space="preserve"> Lunes a Viernes 7:00 a 19:00</t>
  </si>
  <si>
    <t>PRIMER PISO LADO NORTE ( FILTRO SANITARIO )</t>
  </si>
  <si>
    <t>Lunes a Viernes 7:00 a 19:00</t>
  </si>
  <si>
    <t>SÓTANO  LADO NORTE ( FILTRO SANITARIO )</t>
  </si>
  <si>
    <t>CASETA 1</t>
  </si>
  <si>
    <t>CASETA 2</t>
  </si>
  <si>
    <t>ESTACIONAMIENTO DE SALIDA FUNCIONARIOS/TUNEL CASETA 7</t>
  </si>
  <si>
    <t>Lunes a Domingo 19:00 a 7:00</t>
  </si>
  <si>
    <t>Lunes a Viernes    7:00 a 19:00</t>
  </si>
  <si>
    <t>ESTACIONAMIENTO CASETA 6</t>
  </si>
  <si>
    <t>RONDINERO ESTACIONAMIENTO A9-A5</t>
  </si>
  <si>
    <t>ESTACIONAMIENTO DE VEHICULOS OFICIALES CASETA 3</t>
  </si>
  <si>
    <t>RONDINERO ESTACIONAMIENTO 5 NIVELES</t>
  </si>
  <si>
    <t xml:space="preserve">ESTACIONAMIENTO DE VEHICULOS OFICIALES   </t>
  </si>
  <si>
    <t>ESTACIONAMIENTO H</t>
  </si>
  <si>
    <t>CORRALÓN DE VEHICULOS ALMACEN OFICILIA MAYOR</t>
  </si>
  <si>
    <t>CASETA 4</t>
  </si>
  <si>
    <t>CASETA 8</t>
  </si>
  <si>
    <t>OFICIALIA DE PARTES,VALIJA,CONSTANCIAS,RH,      CAME</t>
  </si>
  <si>
    <t>CENTRO DE GOBIERNO SAN QUINTIN</t>
  </si>
  <si>
    <t>RECINTO FISCAL MEXICALI</t>
  </si>
  <si>
    <t>SUBRECAUDACION DE RENTAS CERRO COLORADO</t>
  </si>
  <si>
    <t>RECINTO FISCAL</t>
  </si>
  <si>
    <t>SUBRECAUDACION DE RENTAS VIA RAPIDA</t>
  </si>
  <si>
    <t>RECAUDACION DE RENTAS TECATE</t>
  </si>
  <si>
    <t xml:space="preserve">SUBRECAUDACION DE RENTAS </t>
  </si>
  <si>
    <t>CASETA MOVIL MANZANA 8</t>
  </si>
  <si>
    <t>DIRECCION DE PROTECCION CIVIL</t>
  </si>
  <si>
    <t>CAMPAMENTO SIDURT</t>
  </si>
  <si>
    <t>RECICLADORA PERIMETRAL EQUIPO DIVERSO SIDURT</t>
  </si>
  <si>
    <t>TRIBUNAL DE ARBITRAJE DEL ESTADO</t>
  </si>
  <si>
    <t>STPS</t>
  </si>
  <si>
    <t>LABORATORIO DEL AIRE</t>
  </si>
  <si>
    <t>SCSA</t>
  </si>
  <si>
    <t>CENTRO FRUTICULA</t>
  </si>
  <si>
    <t>SECRETARIA DE INCLUSION SOCIAL E IGUALDAD DE GENERO</t>
  </si>
  <si>
    <t>ANFITEATRO TIJUANA</t>
  </si>
  <si>
    <t>MÓDULO SEGURIDAD/SÓTANO</t>
  </si>
  <si>
    <t>ESTACIONAMIENTO CASETA A5</t>
  </si>
  <si>
    <t>DEPENDENCIA</t>
  </si>
  <si>
    <t xml:space="preserve">ALMACÉN DEL ESTADO </t>
  </si>
  <si>
    <t>ESTACIONAMIENTO CORRALÓN</t>
  </si>
  <si>
    <t>MEXICALI</t>
  </si>
  <si>
    <t>TIJUANA</t>
  </si>
  <si>
    <t>ENSENADA</t>
  </si>
  <si>
    <t>TECATE</t>
  </si>
  <si>
    <t>ROSARITO</t>
  </si>
  <si>
    <t xml:space="preserve">Lunes a Domingo 7:00 a 19:00 </t>
  </si>
  <si>
    <t>REGISTRO PÚBLICO DE LA PROPIEDAD</t>
  </si>
  <si>
    <t>Lunes a Viernes 19:00 a 7:00</t>
  </si>
  <si>
    <t>CENTRO DE JUSTICIA PENAL DE TECATE</t>
  </si>
  <si>
    <t>LOCALIDAD</t>
  </si>
  <si>
    <t>Sábado a Domingo 7:00 a 19:00</t>
  </si>
  <si>
    <t>Sábado  y  Domingo 19:00 a 7:00</t>
  </si>
  <si>
    <t>SUBRECAUDACIÓN AUXILIAR DE RENTAS MEXICALI</t>
  </si>
  <si>
    <t>SUBRECAUDACIÓN AUXILIAR DE RENTAS GUADALUPE VICTORIA</t>
  </si>
  <si>
    <t>SUBERECAUDACIÓN AUXILIAR DE RENTAS CIUDAD MORELOS</t>
  </si>
  <si>
    <t>SUBERECAUDACIÓN AUXILIAR DE RENTAS GONZALEZ ORTEGA</t>
  </si>
  <si>
    <t>CENTRO DE CAPACITACIÓN</t>
  </si>
  <si>
    <t>MIGRACIÓN,APOSTILLADOS,ARCHIVO NOTARIAL,CARTAS NO ANTECEDENTES PENALES,TRAMITES CIUDADANOS</t>
  </si>
  <si>
    <t>SECRETARÍA DE LA HONESTIDAD Y LA FUNCION PUBLICA</t>
  </si>
  <si>
    <t>DIRECCIÓN</t>
  </si>
  <si>
    <t>EDIFICIO DEL PODER EJECUTIVO, CALZADA INDEPENDENCIA #944, CENTRO CIVICO, MEXICALI, B.C</t>
  </si>
  <si>
    <t>PRIMER PISO LADO SUR ( FILTRO SANITARIO )</t>
  </si>
  <si>
    <t>CALLE DEL HOSPITAL SN CENTRO CIVICO, MEXICALI, B.C.</t>
  </si>
  <si>
    <t>CASETA MÓVIL PLAYAS DE TIJUANA</t>
  </si>
  <si>
    <t>CASETA MÓVIL FEDERICO BENITEZ</t>
  </si>
  <si>
    <t>DR. HUMBERTO TORRES S/N CENTRO CIVICO, MEXICALI,B.C.</t>
  </si>
  <si>
    <t>CALLE DEL HOSPITAL S/N CENTRO CIVICO, MEXICALI,B.C.</t>
  </si>
  <si>
    <t>AVENIDA DE LOS PIONEROS SIN NUMERO</t>
  </si>
  <si>
    <t>AV. YUGOSLAVIAS/N COLONIA SANTA ISABEL MEXICALI,B.C.</t>
  </si>
  <si>
    <t>EDIFICIO DEL PODER EJECUTIVO, CALZADA INDEPENDENICA # 994, CENTRO CIVICO, MEXICALI.B.C.</t>
  </si>
  <si>
    <t>PASAJE JANITZIO # 1057, CENTRO CIVICO, MEXICALI.B.C.</t>
  </si>
  <si>
    <t>VIA RAPIDA S/N COLONIA CORONA DEL ROSAL,TIJUANA B.C.</t>
  </si>
  <si>
    <t>VIA RAPIDA # 10252 ZONA DEL RIO TIJUANA, B.C.</t>
  </si>
  <si>
    <t xml:space="preserve"> AV. VIA RAPIDA PTE. DIEGO RIVERA Y ZONA URBANA RIO TIJUANA,B.C.</t>
  </si>
  <si>
    <t>CONSORCIO TECNOLOGICO CARRETERA LIBRE TIJUANA-TECATE KM. 26.5, EL FLORIDO TIJUANA, B.C.</t>
  </si>
  <si>
    <t>CARRETERA TRANSPENINSULAR ENSENADA- LAPAZ # 6500 EX EXEJIDO CHAPULTEPEC ENSENADA, B.C.</t>
  </si>
  <si>
    <t>AVENIDA "A" ENTRE 9 Y 10 FRACC. CIUDAD SAM QUINTIN, SAN QUINTIN, B.C.</t>
  </si>
  <si>
    <t>CALLE MISION DE SANTO DOMINGO # 1045 COLONIA EL DESCANSO TECATE,B.C.</t>
  </si>
  <si>
    <t>CENTRO DE GOBIERNO ROSARITO,B.C. CALLE JOSE HAROZ AGUILAR # 2004 FRACCIONAMIENTO VILLA TURISTICA PLAYAS DE ROSARITO.</t>
  </si>
  <si>
    <t>CALZA. INDEPENDENCIA Y PASEO DE LOS HEROES CENTRO CIVICO MEXICALI,B.C.</t>
  </si>
  <si>
    <t>PARADOR LA LAGUNA, CALZ. HECTOR TERAN TERAN # 2382 COL. XOCHIMILCO C.P. 21380  MEXICALI,B.C.</t>
  </si>
  <si>
    <t>AV. HIDALGO Y CALLE 8 GUADALUPE VICTORIA, B.C</t>
  </si>
  <si>
    <t>AV. MORELOS Y LEYES DE REFORMA # 512 POB. CD. MORELOS,B.C.</t>
  </si>
  <si>
    <t>CALLE 4TA Y CARRETERA A SAN LUIS RIO COLORADO DELEGACION GONZALEZ ORTEGA MEXICALI, B.C.</t>
  </si>
  <si>
    <t>AV. MAR CARIBE # 616 SEGUNDA SECCION SAN FELIPE, B.C.</t>
  </si>
  <si>
    <t>BLVD. MANUEL J CLOUTHER # 19724 COL. EL LAGO DEL CERRO COLORADO TIJUANA, B.C. FRENTE A PLAZA MONARCA</t>
  </si>
  <si>
    <t>CALLE PEDREGAL S/N PLAYAS, JARDINES PLAYAS  DE TIJUANA</t>
  </si>
  <si>
    <t>BLVD. FEDERICO BENITEZ # 1045 ENTRE ERMITA Y CALLEJON SANCHO PANZA COLONIA LOS ESPAÑOLES DELEGACION LA MESA</t>
  </si>
  <si>
    <t>POLIGONO I DE LA MANZANA 22 DE LA COLONIA 20 DE NOVIEMBRE. TIJUANA, BAJA CALIFORNIA.</t>
  </si>
  <si>
    <t>VIA RAPIDA, JOSE FIMBRES MORENO # 12651 COL. 20 DE NOVIEMBRE. TIJUANA, B.C.</t>
  </si>
  <si>
    <t>MISION SAN FRANCISCO S/N CENTRO DE GOBIERNO TECATE,B.C.</t>
  </si>
  <si>
    <t>CENTRO DE GOBIERNO CARRETERA TRANSPENINSULAR ENSENADA- LA PAZ # 6500 EX EJIDO CHAPULTEPEC ENSENADA, B.C.</t>
  </si>
  <si>
    <t>BLVD. LAS DUNAS Y CALLE RIVERA ENSENADA,B.C.</t>
  </si>
  <si>
    <t>AVENIDA PANFILO NATERA # 6400 COLONIA VILLA TIJUANA, B.C.</t>
  </si>
  <si>
    <t>CALLE CANADA # 7125 TERCERA ETAPA ZONA RIO TIJUANA, B.C. C.P. 22226</t>
  </si>
  <si>
    <t>AVENIDA SEBASTIAN LERDO DE TEJADA Y CALLE " E " # 1276 COL. NUEVA MEXICALI,B.C.</t>
  </si>
  <si>
    <t>CALLE J S/N CALZADA INDEPENDENCIA FRACC. CALAFIA. MEXICALI,B.C.</t>
  </si>
  <si>
    <t>RONDINERO PERIMETRAL A EQUIPO DIVERSO, EL SERVICIO SE REQUIERE EN DONDE LA MAQUINA RECICLADORA SE UBIQUE DENTRO DEL ESTADO</t>
  </si>
  <si>
    <t>AV. RIO YAQUI ESQUINA RIO COLORADO # 638  FRACC. LAS FUENTES MEXICALI,B.C.</t>
  </si>
  <si>
    <t>AV. ROMULO O" FARRIL # 938 CENTRO CIVICO MEXICALI,B.C.</t>
  </si>
  <si>
    <t>CALLE 9 SUR. ESQUINA 2 ORIENTE EDIFICIO S/N CD. INDUSTRAIL NUEVA TIJUANA</t>
  </si>
  <si>
    <t>KM. 22.5 CARRETERA MEXICALI-SAN  LUIS RIO COLORADO SONORA, EJIDO SINALOA, VALLE DE MEXICALI, B.C.</t>
  </si>
  <si>
    <t>CARRETERA MEXICALI-SAN LUIS RIO COLORADO SONORA, COL. MIGUEL ALEMAN MEXICALI,B.C.</t>
  </si>
  <si>
    <t>BLVD. AGUACALIENTE # 21939 FRACCIONAMIENTO EL PARAISO C.P. 22160 TIJUANA,B.C.</t>
  </si>
  <si>
    <t>AV. XAVIER VILLAURRUTIA # 1271, ZONA URBANA RIO TIJUANA C.P. 22010. TIJUANA,B.C.</t>
  </si>
  <si>
    <t>EDIFICIO LA NACIONAL, AV. JOSE MARIA MORELOS # 221 ZONA CENTRO MEXICALI,B.C.</t>
  </si>
  <si>
    <t>CARRETERA LIBRE TIJUANA KM 140 COLONIA PASO DEL AGUILA,B.C.</t>
  </si>
  <si>
    <t>CALZADA DE LOS PRESIDENTES # 1185 PROLONGACION AVENIDA DE LOS PIONEROS ZONA RIO NUEVO,MEXICALI,B.C</t>
  </si>
  <si>
    <t>CENTRO DE JUSTICIA PENAL DE MEXICALI</t>
  </si>
  <si>
    <t>PROLONGACION LIBRAMIENTO SUR # 1800, EX-EJIDO CHAPULTEPEC C.P. 22785 ENSENADA,B.C.</t>
  </si>
  <si>
    <t xml:space="preserve">VIA ORIENTE # 10252 ESQUINA CON CALLE JUAN RUIZ DE ALARCON, ZONA URBANA RIO TIJUANA.   </t>
  </si>
  <si>
    <t xml:space="preserve">BLVD. DEFENSORES DE BAJA CALIFORNIA # 53 VENUSTIANO CARRANZA Y ELIAS CALLES LA VINITA C.P. 21460 TECATE,B.C. </t>
  </si>
  <si>
    <t>ADMICARGA</t>
  </si>
  <si>
    <t>CENTRO HISTÓRICO</t>
  </si>
  <si>
    <t>PLAZA MONARCAS</t>
  </si>
  <si>
    <t>DESPACHO COBRANZA</t>
  </si>
  <si>
    <t>OFICINA GONZALEZ ORTEGA</t>
  </si>
  <si>
    <t>BLVD. MANUEL J CLOUTHER # 18561 COL. EL LAGO C.P. 22210 TIJUANA, B.C.</t>
  </si>
  <si>
    <t>Lunes  a  Viernes 8:00 a 16:00</t>
  </si>
  <si>
    <t>POR DEFINIR</t>
  </si>
  <si>
    <t>SECRETARIA DE LA HONESTIDAD Y LA FUNCIÓN PUBLICA</t>
  </si>
  <si>
    <t>Lunes aViernes 7:00 a 16:00</t>
  </si>
  <si>
    <t>SAN FELIPE</t>
  </si>
  <si>
    <t>CONSORCIO TECNÓLOGICO CARRETERA LIBRE TIJUANA-TECATE KM. 26.5, EL FLORIDO TIJUANA, B.C.</t>
  </si>
  <si>
    <t>CONSORCIO TECNOLÓGICO/ SECRETARÍA DE ECONOMÍA</t>
  </si>
  <si>
    <t>SECRETARÍA DE TURISMO ENSENADA</t>
  </si>
  <si>
    <t>LÁZARO CÁRDENAS 1477, CENTRO. BAHÍA ENSENADA. CP.22800</t>
  </si>
  <si>
    <t>DEFENSORIA PUBLICA MEXICALI</t>
  </si>
  <si>
    <t>CALZ.DE LOS PRESIDENTES # 1185 ZONA RIO NUEVO MEXICALI</t>
  </si>
  <si>
    <t>CONSORCIO TECNOLÓGICO OFICIALIA MAYOR</t>
  </si>
  <si>
    <t>CONSORCIO TECNOLÓGICO SECRETARIA DE HACIENDA</t>
  </si>
  <si>
    <t>EDIFICIO PODER EJECUTIVO</t>
  </si>
  <si>
    <t>AEROPUERTO INTERNACIONAL DE SAN FELIPE</t>
  </si>
  <si>
    <t>AEROPUERTO KM 13, 21850 SAN FELÍPE, B.C.</t>
  </si>
  <si>
    <t>JUNIO</t>
  </si>
  <si>
    <t>JULIO</t>
  </si>
  <si>
    <t>AGOSTO</t>
  </si>
  <si>
    <t>SEPTIEMBRE</t>
  </si>
  <si>
    <t>OCTUBRE</t>
  </si>
  <si>
    <t>NOVIEMBRE</t>
  </si>
  <si>
    <t>CONFIRMAR
HORAS</t>
  </si>
  <si>
    <t>TOTAL DE DÍAS</t>
  </si>
  <si>
    <t xml:space="preserve">TOTAL DE HORAS               </t>
  </si>
  <si>
    <t>CONTRATO DE PRESTACION DE SERVICIO 01 DE ENERO AL 31 DE DICIEMBRE 2024</t>
  </si>
  <si>
    <t>CENTRO DE GOBIERNO, ENSENADA</t>
  </si>
  <si>
    <t>SUBCENTRO DE GOBIERNO, ENSENADA</t>
  </si>
  <si>
    <t>CENTRO DE GOBIERNO, TECATE</t>
  </si>
  <si>
    <t>CENTRO DE GOBIERNO, ROSARITO</t>
  </si>
  <si>
    <t>CENTRO DE JUSTICIA PENAL, ENSENADA</t>
  </si>
  <si>
    <t>ALVARO OBREGÓN #537, COL. PRIMERA SECCIÓN, MEXICALI, B.C.</t>
  </si>
  <si>
    <t>Lunes a Viernes 8:00 a 17:00</t>
  </si>
  <si>
    <t>Lunes a Viernes 8:00 a 16:00</t>
  </si>
  <si>
    <t>CARTAS DE ANTECEDENTES PENALES</t>
  </si>
  <si>
    <t>C5 SAN QUINTIN</t>
  </si>
  <si>
    <t>ELPIDIO BERLANGA 424, VICENTE GUERRERO, 22920, VICENTE GUERERO, B.C.</t>
  </si>
  <si>
    <t>C5 SAN FELIPE</t>
  </si>
  <si>
    <t>LOTE 1 FRACC. F DE LA MANZANA S/N DEL DESARROLLO URBANO MAR DE CORTEZ.</t>
  </si>
  <si>
    <t>C5 ROSARITO</t>
  </si>
  <si>
    <t>CALLE DON LUIS DE LA ROSA S/N COLONIA BENITO JUÁREZ, C.P. 22710, PLAYAS DE ROSARITO.</t>
  </si>
  <si>
    <t>MAYO</t>
  </si>
  <si>
    <t>ABRIL</t>
  </si>
  <si>
    <t>MARZO</t>
  </si>
  <si>
    <t>FEBRERO</t>
  </si>
  <si>
    <t>ENERO</t>
  </si>
  <si>
    <t>DICIEMBRE</t>
  </si>
  <si>
    <t>Lunes a Viernes 8:00 a 19:00</t>
  </si>
  <si>
    <t>PARQUE ESPERANTO (Proyecto Prioritario de la Gobernadora)</t>
  </si>
  <si>
    <t>AV. HERMOSILLO FRACCIONAMIENTO SONORA, PRESA RODRIGUEZ, 22124, TIJUANA, B.C.</t>
  </si>
  <si>
    <t>SANTUARIO MILLY  (Proyecto Prioritario de la Gobernadora)</t>
  </si>
  <si>
    <t>KM 12 CARRETERA SAN FELIPE, COL. ENCANTO II, MEXICALI, B.C.</t>
  </si>
  <si>
    <t>Viernes 19:00 a 7:00 am</t>
  </si>
  <si>
    <t>BACHILLERATO MILITARIZADO. TENIENTE ALBERTO BONILLA COLMENERO</t>
  </si>
  <si>
    <t>KM. 149 CARRETERA LIBRE TIJUANA/TECATE, COLONIA PASO DEL AGUILA, TECATE BAJA CALIFORNIA</t>
  </si>
  <si>
    <t>SUBRECAUDACIÓN AUXILIAR DE RENTAS SAN FELIPE</t>
  </si>
  <si>
    <t>MEXICALI FEX</t>
  </si>
  <si>
    <t>RÍO NUEVO #995 AGUALEGUAS 21215, MEXICALI B.C.</t>
  </si>
  <si>
    <t>OFICINAS ADMINISTRATIVAS,STPS</t>
  </si>
  <si>
    <t>ARCHIVO HISTÓRICO DEL ESTADO, SRÍA. DE CULTURA</t>
  </si>
  <si>
    <t>CALLE PEDRO F. PÉREZ Y RAMIREZ #202, CENTRO DE LA CIUDAD</t>
  </si>
  <si>
    <t>Lunes a Domingo y dias festivos 19:00 a 7:00</t>
  </si>
  <si>
    <t>YUGUSLAVIA</t>
  </si>
  <si>
    <t>SAN QUINTÍN</t>
  </si>
  <si>
    <t>.</t>
  </si>
  <si>
    <t>Sábado y Domingo 7:00 a 19:00</t>
  </si>
  <si>
    <t>JUNTA LOCAL DE CONCILIACIÓN Y ARBITRAJE TIJUANA</t>
  </si>
  <si>
    <t>BLVD. DÁZ ORDAZ No.12649 3er. PISO, LOCALES DEL 1 AL 18 K, CENTRO COM. PLAZA PATRIA, FRACC. EL PARAISO</t>
  </si>
  <si>
    <t>ORGANO INTERNO DE CONTROL/CENPRODE</t>
  </si>
  <si>
    <t>BACHILLERATO MILITARIZADO. GRAL BORDES MANGEL,TIJUANA B.C.</t>
  </si>
  <si>
    <t>CALLE PRIVADA NATURA NO. 1734-0. SECCIÓN BOSQUES. FRACCIONAMIENTO NATURA, TIJUANA B.C.</t>
  </si>
  <si>
    <t>04 SECRETARÍA GENERAL DE GOBIERNO</t>
  </si>
  <si>
    <t>05 OFICIALÍA MAYOR DE GOBIERNO</t>
  </si>
  <si>
    <t>07 SECRETARÍA DE HACIENDA</t>
  </si>
  <si>
    <t>08 SECRETARÍA DE LA HONESTIDAD Y LA FUNCIÓN PÚBLICA</t>
  </si>
  <si>
    <t>10 SECRETARÍA DE INFRAESTRUCTURA, DESARROLLO URBANO Y RURAL</t>
  </si>
  <si>
    <t>11 SECRETARÍA DE ECONOMÍA E INNOVACIÓN</t>
  </si>
  <si>
    <t>12 SECRETARÍA DE AGRICULTURA Y DESARROLLO RURAL</t>
  </si>
  <si>
    <t>13 SECRETARÍA DE TURISMO</t>
  </si>
  <si>
    <t>15 SECRETARÍA DE MEDIO AMBIENTE Y DESARROLLO SUSTENTABLE</t>
  </si>
  <si>
    <t>17 SECRETARIA DEL TRABAJO Y PREVENSIÓN SOCIAL</t>
  </si>
  <si>
    <t>18 DIRECCIÓN DEL REGISTRO PÚBLICO DE LA PROPIEDAD  Y DEL COMERCIO</t>
  </si>
  <si>
    <t>19 SECRETARÍA DE CULTURA</t>
  </si>
  <si>
    <t>20 SECRETARÍA DE INCLUSIÓN SOCIAL E IGUALDAD DE GÉNERO</t>
  </si>
  <si>
    <t>29 CONSEJERÍA JURÍDICA</t>
  </si>
  <si>
    <t>21 SECRETARÍA DE SEGURIDAD CIUDADANA</t>
  </si>
  <si>
    <t>HORAS</t>
  </si>
  <si>
    <t>TOTAL</t>
  </si>
  <si>
    <t xml:space="preserve">RONDIN EXTERNO OFICINAS Y AREA DE ESTACIONAMIENTO DE UNIDADES OFICIALES. NUEVO CENTRO DE GOBIERNO TIJUANA B.C.     (CONSORCIO SIDURT) </t>
  </si>
  <si>
    <t>Lunes y Viernes 19:00 a 7:00</t>
  </si>
  <si>
    <t>PERSONAL</t>
  </si>
  <si>
    <t>CONTRATO DE PRESTACION DE SERVICIO 1 DE ENERO AL 31 DE DICIEMBRE</t>
  </si>
  <si>
    <t>SERVICIO DE VIGILANCIA</t>
  </si>
  <si>
    <t>LOCAL 5 Y 6 B PLAZA FIESTA MEXICALI, BAJA CALIFORNIA</t>
  </si>
  <si>
    <t>COMISIÓN EJECUTIVA ESTATAL DE ATENCIÓN INTEGRAL A VICTIMAS</t>
  </si>
  <si>
    <t>AVENIDA ÁLVARO OBREGÓN 541, PRIMERA, C.P 21100 MEXICALI, B.C.</t>
  </si>
  <si>
    <t xml:space="preserve">ESQUINA, CARRETERA LIBRE, TIJUANA-TECATE, BLVD. NOGALES KM. 26.5, EL FLORIDO, 22253 EL REFUGIO, BAJA CALIFORNIA · </t>
  </si>
  <si>
    <t>AVENIDA MORELOS # 110 COLONIA SECCIÓN PRIMERA MEXICALI, BAJA CALIFORNIA C.P. 21200</t>
  </si>
  <si>
    <t>PLAYAS DE ROSARITO</t>
  </si>
  <si>
    <t>Sábado a Domingo 19:00 a 7:00</t>
  </si>
  <si>
    <t xml:space="preserve">Suma de TOTAL DE HORAS               </t>
  </si>
  <si>
    <t>Etiquetas de fila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</si>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</sst>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Montserrat"/>
      <family val="3"/>
    </font>
    <font>
      <b/>
      <sz val="10"/>
      <color theme="0"/>
      <name val="Montserrat"/>
      <family val="3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4"/>
      <color rgb="FFC00000"/>
      <name val="Montserrat"/>
      <family val="3"/>
    </font>
    <font>
      <b/>
      <sz val="11"/>
      <color theme="1"/>
      <name val="Montserrat"/>
      <family val="3"/>
    </font>
    <font>
      <sz val="11"/>
      <color theme="1"/>
      <name val="Montserrat"/>
      <family val="3"/>
    </font>
    <font>
      <sz val="14"/>
      <color rgb="FFC00000"/>
      <name val="Montserrat"/>
      <family val="3"/>
    </font>
    <font>
      <b/>
      <sz val="11"/>
      <color rgb="FFFF0000"/>
      <name val="Montserrat"/>
      <family val="3"/>
    </font>
    <font>
      <b/>
      <sz val="12"/>
      <color theme="1"/>
      <name val="Montserrat"/>
    </font>
    <font>
      <b/>
      <sz val="14"/>
      <color theme="1"/>
      <name val="Montserrat"/>
    </font>
    <font>
      <sz val="10"/>
      <color rgb="FFFF0000"/>
      <name val="Montserrat"/>
      <family val="3"/>
    </font>
    <font>
      <sz val="11"/>
      <color rgb="FFFF0000"/>
      <name val="Montserrat"/>
      <family val="3"/>
    </font>
    <font>
      <b/>
      <sz val="10"/>
      <color theme="1"/>
      <name val="Montserrat"/>
      <family val="3"/>
    </font>
    <font>
      <sz val="8"/>
      <color theme="1"/>
      <name val="Montserrat"/>
      <family val="3"/>
    </font>
    <font>
      <sz val="8"/>
      <name val="Montserrat"/>
      <family val="3"/>
    </font>
    <font>
      <b/>
      <sz val="8"/>
      <color theme="0"/>
      <name val="Montserrat"/>
      <family val="3"/>
    </font>
    <font>
      <b/>
      <sz val="8"/>
      <color rgb="FFFF0000"/>
      <name val="Montserrat"/>
      <family val="3"/>
    </font>
    <font>
      <b/>
      <sz val="8"/>
      <color theme="1"/>
      <name val="Montserrat"/>
      <family val="3"/>
    </font>
    <font>
      <sz val="8"/>
      <color rgb="FF3F3F76"/>
      <name val="Montserrat"/>
      <family val="3"/>
    </font>
    <font>
      <sz val="8"/>
      <color rgb="FF006100"/>
      <name val="Montserrat"/>
      <family val="3"/>
    </font>
    <font>
      <sz val="28"/>
      <color theme="1"/>
      <name val="Montserrat"/>
      <family val="3"/>
    </font>
    <font>
      <b/>
      <sz val="22"/>
      <color theme="0"/>
      <name val="Montserrat"/>
      <family val="3"/>
    </font>
    <font>
      <sz val="14"/>
      <color theme="0"/>
      <name val="Montserrat"/>
      <family val="3"/>
    </font>
    <font>
      <sz val="8"/>
      <color rgb="FF000000"/>
      <name val="Montserrat"/>
      <family val="3"/>
    </font>
  </fonts>
  <fills count="8">
    <fill>
      <patternFill patternType="none"/>
    </fill>
    <fill>
      <patternFill patternType="gray125"/>
    </fill>
    <fill>
      <patternFill patternType="solid">
        <fgColor rgb="FF6A1C32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993233"/>
        <bgColor indexed="64"/>
      </patternFill>
    </fill>
    <fill>
      <patternFill patternType="solid">
        <fgColor rgb="FFB17A4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4" fillId="3" borderId="0" applyNumberFormat="0" applyBorder="0" applyAlignment="0" applyProtection="0"/>
    <xf numFmtId="0" fontId="5" fillId="4" borderId="2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2" fillId="0" borderId="0" xfId="0" applyFont="1" applyAlignment="1"/>
    <xf numFmtId="0" fontId="8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44" fontId="7" fillId="0" borderId="0" xfId="1" applyFont="1"/>
    <xf numFmtId="44" fontId="8" fillId="0" borderId="0" xfId="1" applyFont="1"/>
    <xf numFmtId="0" fontId="10" fillId="0" borderId="1" xfId="0" applyFont="1" applyBorder="1" applyAlignment="1">
      <alignment horizontal="center"/>
    </xf>
    <xf numFmtId="44" fontId="10" fillId="0" borderId="1" xfId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4" fillId="0" borderId="0" xfId="0" applyFont="1" applyAlignment="1">
      <alignment horizontal="center"/>
    </xf>
    <xf numFmtId="0" fontId="3" fillId="6" borderId="8" xfId="0" applyFont="1" applyFill="1" applyBorder="1" applyAlignment="1">
      <alignment horizontal="center" vertical="center" wrapText="1"/>
    </xf>
    <xf numFmtId="0" fontId="2" fillId="0" borderId="0" xfId="0" applyFont="1"/>
    <xf numFmtId="44" fontId="2" fillId="0" borderId="0" xfId="1" applyFont="1"/>
    <xf numFmtId="0" fontId="16" fillId="0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6" fillId="0" borderId="0" xfId="0" applyFont="1"/>
    <xf numFmtId="0" fontId="16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wrapText="1"/>
    </xf>
    <xf numFmtId="0" fontId="16" fillId="5" borderId="1" xfId="0" applyFont="1" applyFill="1" applyBorder="1"/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 shrinkToFit="1"/>
    </xf>
    <xf numFmtId="0" fontId="16" fillId="0" borderId="1" xfId="0" applyFont="1" applyFill="1" applyBorder="1" applyAlignment="1">
      <alignment horizontal="left" vertical="center" shrinkToFit="1"/>
    </xf>
    <xf numFmtId="0" fontId="21" fillId="5" borderId="1" xfId="3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wrapText="1"/>
    </xf>
    <xf numFmtId="0" fontId="16" fillId="5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vertical="center"/>
    </xf>
    <xf numFmtId="0" fontId="22" fillId="5" borderId="1" xfId="2" applyFont="1" applyFill="1" applyBorder="1" applyAlignment="1">
      <alignment horizontal="center" wrapText="1"/>
    </xf>
    <xf numFmtId="0" fontId="16" fillId="0" borderId="1" xfId="0" applyFont="1" applyFill="1" applyBorder="1"/>
    <xf numFmtId="0" fontId="16" fillId="0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8" fillId="0" borderId="0" xfId="0" applyNumberFormat="1" applyFont="1" applyAlignment="1">
      <alignment horizontal="center" vertical="center"/>
    </xf>
    <xf numFmtId="44" fontId="0" fillId="0" borderId="0" xfId="0" applyNumberFormat="1"/>
    <xf numFmtId="0" fontId="2" fillId="5" borderId="1" xfId="0" applyFont="1" applyFill="1" applyBorder="1" applyAlignment="1">
      <alignment horizontal="left"/>
    </xf>
    <xf numFmtId="0" fontId="15" fillId="0" borderId="0" xfId="0" applyFont="1" applyAlignment="1">
      <alignment horizontal="right"/>
    </xf>
    <xf numFmtId="0" fontId="15" fillId="0" borderId="1" xfId="0" applyFont="1" applyBorder="1"/>
    <xf numFmtId="0" fontId="26" fillId="0" borderId="0" xfId="0" applyFont="1" applyAlignment="1">
      <alignment vertical="center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16" fillId="0" borderId="1" xfId="0" applyFont="1" applyBorder="1"/>
    <xf numFmtId="0" fontId="16" fillId="0" borderId="1" xfId="0" applyFont="1" applyBorder="1" applyAlignment="1">
      <alignment wrapText="1"/>
    </xf>
    <xf numFmtId="3" fontId="2" fillId="5" borderId="1" xfId="0" applyNumberFormat="1" applyFont="1" applyFill="1" applyBorder="1"/>
    <xf numFmtId="3" fontId="15" fillId="0" borderId="1" xfId="0" applyNumberFormat="1" applyFont="1" applyBorder="1"/>
    <xf numFmtId="3" fontId="16" fillId="0" borderId="1" xfId="0" applyNumberFormat="1" applyFont="1" applyFill="1" applyBorder="1" applyAlignment="1">
      <alignment horizontal="center"/>
    </xf>
    <xf numFmtId="3" fontId="15" fillId="0" borderId="0" xfId="0" applyNumberFormat="1" applyFont="1" applyAlignment="1">
      <alignment horizont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 shrinkToFit="1"/>
    </xf>
    <xf numFmtId="0" fontId="16" fillId="5" borderId="4" xfId="0" applyFont="1" applyFill="1" applyBorder="1" applyAlignment="1">
      <alignment horizontal="left" vertical="center" wrapText="1" shrinkToFit="1"/>
    </xf>
    <xf numFmtId="0" fontId="16" fillId="5" borderId="5" xfId="0" applyFont="1" applyFill="1" applyBorder="1" applyAlignment="1">
      <alignment horizontal="left" vertical="center" wrapText="1" shrinkToFit="1"/>
    </xf>
    <xf numFmtId="0" fontId="16" fillId="5" borderId="1" xfId="0" applyFont="1" applyFill="1" applyBorder="1" applyAlignment="1">
      <alignment horizontal="left" vertical="center" wrapText="1" shrinkToFit="1"/>
    </xf>
    <xf numFmtId="0" fontId="16" fillId="0" borderId="4" xfId="0" applyFont="1" applyFill="1" applyBorder="1" applyAlignment="1">
      <alignment horizontal="left" vertical="center" wrapText="1" shrinkToFit="1"/>
    </xf>
    <xf numFmtId="0" fontId="16" fillId="0" borderId="5" xfId="0" applyFont="1" applyFill="1" applyBorder="1" applyAlignment="1">
      <alignment horizontal="left" vertical="center" wrapText="1" shrinkToFit="1"/>
    </xf>
    <xf numFmtId="0" fontId="16" fillId="5" borderId="4" xfId="0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left" vertical="center" wrapText="1" shrinkToFit="1"/>
    </xf>
    <xf numFmtId="0" fontId="16" fillId="0" borderId="4" xfId="0" applyFont="1" applyFill="1" applyBorder="1" applyAlignment="1">
      <alignment horizontal="center" vertical="center" wrapText="1" shrinkToFit="1"/>
    </xf>
    <xf numFmtId="0" fontId="16" fillId="0" borderId="11" xfId="0" applyFont="1" applyFill="1" applyBorder="1" applyAlignment="1">
      <alignment horizontal="center" vertical="center" wrapText="1" shrinkToFit="1"/>
    </xf>
    <xf numFmtId="0" fontId="16" fillId="0" borderId="5" xfId="0" applyFont="1" applyFill="1" applyBorder="1" applyAlignment="1">
      <alignment horizontal="center" vertical="center" wrapText="1" shrinkToFi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shrinkToFit="1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wrapText="1" shrinkToFit="1"/>
    </xf>
    <xf numFmtId="0" fontId="23" fillId="2" borderId="0" xfId="0" applyFont="1" applyFill="1" applyAlignment="1">
      <alignment horizontal="center"/>
    </xf>
    <xf numFmtId="0" fontId="24" fillId="7" borderId="0" xfId="0" applyFont="1" applyFill="1" applyAlignment="1">
      <alignment horizontal="center"/>
    </xf>
    <xf numFmtId="0" fontId="25" fillId="7" borderId="0" xfId="0" applyFont="1" applyFill="1" applyAlignment="1">
      <alignment horizont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7">
    <cellStyle name="Bueno" xfId="2" builtinId="26"/>
    <cellStyle name="Entrada" xfId="3" builtinId="20"/>
    <cellStyle name="Moneda" xfId="1" builtinId="4"/>
    <cellStyle name="Moneda 2" xfId="4"/>
    <cellStyle name="Moneda 2 2" xfId="6"/>
    <cellStyle name="Moneda 3" xfId="5"/>
    <cellStyle name="Normal" xfId="0" builtinId="0"/>
  </cellStyles>
  <dxfs count="0"/>
  <tableStyles count="0" defaultTableStyle="TableStyleMedium2" defaultPivotStyle="PivotStyleLight16"/>
  <colors>
    <mruColors>
      <color rgb="FF6A1C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2276475</xdr:colOff>
      <xdr:row>0</xdr:row>
      <xdr:rowOff>28575</xdr:rowOff>
    </xdr:from>
    <xdr:to>
      <xdr:col>0</xdr:col>
      <xdr:colOff>5134535</xdr:colOff>
      <xdr:row>0</xdr:row>
      <xdr:rowOff>466725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28575"/>
          <a:ext cx="2858060" cy="438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niel" refreshedDate="45282.404795717594" createdVersion="6" refreshedVersion="6" minRefreshableVersion="3" recordCount="159">
  <cacheSource type="worksheet">
    <worksheetSource ref="AG6:AH165" sheet="Servicio de Vigilancia"/>
  </cacheSource>
  <cacheFields count="2">
    <cacheField name="TOTAL DE HORAS               " numFmtId="3">
      <sharedItems containsSemiMixedTypes="0" containsString="0" containsNumber="1" containsInteger="1" minValue="144" maxValue="24120"/>
    </cacheField>
    <cacheField name="DEPENDENCIA" numFmtId="0">
      <sharedItems count="15">
        <s v="05 OFICIALÍA MAYOR DE GOBIERNO"/>
        <s v="07 SECRETARÍA DE HACIENDA"/>
        <s v="04 SECRETARÍA GENERAL DE GOBIERNO"/>
        <s v="08 SECRETARÍA DE LA HONESTIDAD Y LA FUNCIÓN PÚBLICA"/>
        <s v="10 SECRETARÍA DE INFRAESTRUCTURA, DESARROLLO URBANO Y RURAL"/>
        <s v="17 SECRETARIA DEL TRABAJO Y PREVENSIÓN SOCIAL"/>
        <s v="15 SECRETARÍA DE MEDIO AMBIENTE Y DESARROLLO SUSTENTABLE"/>
        <s v="12 SECRETARÍA DE AGRICULTURA Y DESARROLLO RURAL"/>
        <s v="18 DIRECCIÓN DEL REGISTRO PÚBLICO DE LA PROPIEDAD  Y DEL COMERCIO"/>
        <s v="20 SECRETARÍA DE INCLUSIÓN SOCIAL E IGUALDAD DE GÉNERO"/>
        <s v="11 SECRETARÍA DE ECONOMÍA E INNOVACIÓN"/>
        <s v="29 CONSEJERÍA JURÍDICA"/>
        <s v="13 SECRETARÍA DE TURISMO"/>
        <s v="21 SECRETARÍA DE SEGURIDAD CIUDADANA"/>
        <s v="19 SECRETARÍA DE CULTUR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9">
  <r>
    <n v="8040"/>
    <x v="0"/>
  </r>
  <r>
    <n v="8040"/>
    <x v="0"/>
  </r>
  <r>
    <n v="4020"/>
    <x v="0"/>
  </r>
  <r>
    <n v="4020"/>
    <x v="0"/>
  </r>
  <r>
    <n v="2868"/>
    <x v="0"/>
  </r>
  <r>
    <n v="2868"/>
    <x v="0"/>
  </r>
  <r>
    <n v="2868"/>
    <x v="0"/>
  </r>
  <r>
    <n v="5736"/>
    <x v="0"/>
  </r>
  <r>
    <n v="4020"/>
    <x v="0"/>
  </r>
  <r>
    <n v="4020"/>
    <x v="0"/>
  </r>
  <r>
    <n v="5736"/>
    <x v="0"/>
  </r>
  <r>
    <n v="4020"/>
    <x v="0"/>
  </r>
  <r>
    <n v="4020"/>
    <x v="0"/>
  </r>
  <r>
    <n v="2868"/>
    <x v="0"/>
  </r>
  <r>
    <n v="2868"/>
    <x v="0"/>
  </r>
  <r>
    <n v="2868"/>
    <x v="0"/>
  </r>
  <r>
    <n v="2868"/>
    <x v="0"/>
  </r>
  <r>
    <n v="4020"/>
    <x v="0"/>
  </r>
  <r>
    <n v="4020"/>
    <x v="0"/>
  </r>
  <r>
    <n v="4020"/>
    <x v="0"/>
  </r>
  <r>
    <n v="4020"/>
    <x v="0"/>
  </r>
  <r>
    <n v="2868"/>
    <x v="0"/>
  </r>
  <r>
    <n v="8040"/>
    <x v="0"/>
  </r>
  <r>
    <n v="8040"/>
    <x v="0"/>
  </r>
  <r>
    <n v="4020"/>
    <x v="0"/>
  </r>
  <r>
    <n v="4020"/>
    <x v="0"/>
  </r>
  <r>
    <n v="2868"/>
    <x v="0"/>
  </r>
  <r>
    <n v="4020"/>
    <x v="0"/>
  </r>
  <r>
    <n v="4020"/>
    <x v="0"/>
  </r>
  <r>
    <n v="4020"/>
    <x v="0"/>
  </r>
  <r>
    <n v="4020"/>
    <x v="0"/>
  </r>
  <r>
    <n v="4020"/>
    <x v="0"/>
  </r>
  <r>
    <n v="4020"/>
    <x v="0"/>
  </r>
  <r>
    <n v="12060"/>
    <x v="0"/>
  </r>
  <r>
    <n v="12060"/>
    <x v="0"/>
  </r>
  <r>
    <n v="24120"/>
    <x v="0"/>
  </r>
  <r>
    <n v="24120"/>
    <x v="0"/>
  </r>
  <r>
    <n v="16080"/>
    <x v="1"/>
  </r>
  <r>
    <n v="16080"/>
    <x v="1"/>
  </r>
  <r>
    <n v="12060"/>
    <x v="0"/>
  </r>
  <r>
    <n v="12060"/>
    <x v="0"/>
  </r>
  <r>
    <n v="4020"/>
    <x v="0"/>
  </r>
  <r>
    <n v="4020"/>
    <x v="0"/>
  </r>
  <r>
    <n v="8040"/>
    <x v="0"/>
  </r>
  <r>
    <n v="8040"/>
    <x v="0"/>
  </r>
  <r>
    <n v="8040"/>
    <x v="0"/>
  </r>
  <r>
    <n v="8040"/>
    <x v="0"/>
  </r>
  <r>
    <n v="8040"/>
    <x v="0"/>
  </r>
  <r>
    <n v="4020"/>
    <x v="0"/>
  </r>
  <r>
    <n v="8040"/>
    <x v="1"/>
  </r>
  <r>
    <n v="4020"/>
    <x v="1"/>
  </r>
  <r>
    <n v="4020"/>
    <x v="1"/>
  </r>
  <r>
    <n v="4020"/>
    <x v="1"/>
  </r>
  <r>
    <n v="4020"/>
    <x v="1"/>
  </r>
  <r>
    <n v="4020"/>
    <x v="1"/>
  </r>
  <r>
    <n v="4020"/>
    <x v="1"/>
  </r>
  <r>
    <n v="4020"/>
    <x v="1"/>
  </r>
  <r>
    <n v="4020"/>
    <x v="1"/>
  </r>
  <r>
    <n v="4020"/>
    <x v="1"/>
  </r>
  <r>
    <n v="4020"/>
    <x v="1"/>
  </r>
  <r>
    <n v="4020"/>
    <x v="1"/>
  </r>
  <r>
    <n v="8040"/>
    <x v="1"/>
  </r>
  <r>
    <n v="8040"/>
    <x v="1"/>
  </r>
  <r>
    <n v="3492"/>
    <x v="1"/>
  </r>
  <r>
    <n v="3492"/>
    <x v="1"/>
  </r>
  <r>
    <n v="3492"/>
    <x v="1"/>
  </r>
  <r>
    <n v="3492"/>
    <x v="1"/>
  </r>
  <r>
    <n v="4020"/>
    <x v="1"/>
  </r>
  <r>
    <n v="4020"/>
    <x v="1"/>
  </r>
  <r>
    <n v="8040"/>
    <x v="1"/>
  </r>
  <r>
    <n v="8040"/>
    <x v="1"/>
  </r>
  <r>
    <n v="12060"/>
    <x v="1"/>
  </r>
  <r>
    <n v="8040"/>
    <x v="1"/>
  </r>
  <r>
    <n v="4020"/>
    <x v="1"/>
  </r>
  <r>
    <n v="4020"/>
    <x v="1"/>
  </r>
  <r>
    <n v="4020"/>
    <x v="1"/>
  </r>
  <r>
    <n v="4020"/>
    <x v="1"/>
  </r>
  <r>
    <n v="4020"/>
    <x v="1"/>
  </r>
  <r>
    <n v="4020"/>
    <x v="1"/>
  </r>
  <r>
    <n v="4020"/>
    <x v="2"/>
  </r>
  <r>
    <n v="4020"/>
    <x v="2"/>
  </r>
  <r>
    <n v="4020"/>
    <x v="2"/>
  </r>
  <r>
    <n v="4020"/>
    <x v="2"/>
  </r>
  <r>
    <n v="2151"/>
    <x v="2"/>
  </r>
  <r>
    <n v="1912"/>
    <x v="2"/>
  </r>
  <r>
    <n v="1152"/>
    <x v="3"/>
  </r>
  <r>
    <n v="4020"/>
    <x v="3"/>
  </r>
  <r>
    <n v="1152"/>
    <x v="4"/>
  </r>
  <r>
    <n v="4020"/>
    <x v="4"/>
  </r>
  <r>
    <n v="1152"/>
    <x v="4"/>
  </r>
  <r>
    <n v="4020"/>
    <x v="4"/>
  </r>
  <r>
    <n v="1152"/>
    <x v="4"/>
  </r>
  <r>
    <n v="4020"/>
    <x v="4"/>
  </r>
  <r>
    <n v="1912"/>
    <x v="5"/>
  </r>
  <r>
    <n v="4020"/>
    <x v="5"/>
  </r>
  <r>
    <n v="4020"/>
    <x v="5"/>
  </r>
  <r>
    <n v="1912"/>
    <x v="5"/>
  </r>
  <r>
    <n v="1912"/>
    <x v="5"/>
  </r>
  <r>
    <n v="4020"/>
    <x v="6"/>
  </r>
  <r>
    <n v="4020"/>
    <x v="6"/>
  </r>
  <r>
    <n v="8040"/>
    <x v="0"/>
  </r>
  <r>
    <n v="8040"/>
    <x v="0"/>
  </r>
  <r>
    <n v="12060"/>
    <x v="0"/>
  </r>
  <r>
    <n v="12060"/>
    <x v="0"/>
  </r>
  <r>
    <n v="4020"/>
    <x v="7"/>
  </r>
  <r>
    <n v="8040"/>
    <x v="7"/>
  </r>
  <r>
    <n v="4020"/>
    <x v="7"/>
  </r>
  <r>
    <n v="8040"/>
    <x v="7"/>
  </r>
  <r>
    <n v="4020"/>
    <x v="7"/>
  </r>
  <r>
    <n v="8040"/>
    <x v="7"/>
  </r>
  <r>
    <n v="4020"/>
    <x v="3"/>
  </r>
  <r>
    <n v="4020"/>
    <x v="3"/>
  </r>
  <r>
    <n v="2390"/>
    <x v="8"/>
  </r>
  <r>
    <n v="2868"/>
    <x v="9"/>
  </r>
  <r>
    <n v="4020"/>
    <x v="9"/>
  </r>
  <r>
    <n v="22944"/>
    <x v="0"/>
  </r>
  <r>
    <n v="4608"/>
    <x v="0"/>
  </r>
  <r>
    <n v="14340"/>
    <x v="0"/>
  </r>
  <r>
    <n v="4608"/>
    <x v="0"/>
  </r>
  <r>
    <n v="17208"/>
    <x v="0"/>
  </r>
  <r>
    <n v="3456"/>
    <x v="0"/>
  </r>
  <r>
    <n v="11472"/>
    <x v="0"/>
  </r>
  <r>
    <n v="3456"/>
    <x v="0"/>
  </r>
  <r>
    <n v="8604"/>
    <x v="0"/>
  </r>
  <r>
    <n v="2304"/>
    <x v="0"/>
  </r>
  <r>
    <n v="8604"/>
    <x v="0"/>
  </r>
  <r>
    <n v="2304"/>
    <x v="0"/>
  </r>
  <r>
    <n v="20100"/>
    <x v="0"/>
  </r>
  <r>
    <n v="20100"/>
    <x v="0"/>
  </r>
  <r>
    <n v="948"/>
    <x v="10"/>
  </r>
  <r>
    <n v="948"/>
    <x v="10"/>
  </r>
  <r>
    <n v="936"/>
    <x v="10"/>
  </r>
  <r>
    <n v="4020"/>
    <x v="10"/>
  </r>
  <r>
    <n v="3444"/>
    <x v="1"/>
  </r>
  <r>
    <n v="4020"/>
    <x v="1"/>
  </r>
  <r>
    <n v="8040"/>
    <x v="1"/>
  </r>
  <r>
    <n v="8040"/>
    <x v="1"/>
  </r>
  <r>
    <n v="4020"/>
    <x v="1"/>
  </r>
  <r>
    <n v="4020"/>
    <x v="1"/>
  </r>
  <r>
    <n v="8040"/>
    <x v="1"/>
  </r>
  <r>
    <n v="8040"/>
    <x v="1"/>
  </r>
  <r>
    <n v="4020"/>
    <x v="10"/>
  </r>
  <r>
    <n v="4020"/>
    <x v="10"/>
  </r>
  <r>
    <n v="2868"/>
    <x v="11"/>
  </r>
  <r>
    <n v="4020"/>
    <x v="12"/>
  </r>
  <r>
    <n v="4020"/>
    <x v="12"/>
  </r>
  <r>
    <n v="4020"/>
    <x v="12"/>
  </r>
  <r>
    <n v="144"/>
    <x v="0"/>
  </r>
  <r>
    <n v="4020"/>
    <x v="13"/>
  </r>
  <r>
    <n v="4020"/>
    <x v="13"/>
  </r>
  <r>
    <n v="4020"/>
    <x v="13"/>
  </r>
  <r>
    <n v="4020"/>
    <x v="13"/>
  </r>
  <r>
    <n v="4020"/>
    <x v="13"/>
  </r>
  <r>
    <n v="4020"/>
    <x v="13"/>
  </r>
  <r>
    <n v="4020"/>
    <x v="13"/>
  </r>
  <r>
    <n v="4020"/>
    <x v="13"/>
  </r>
  <r>
    <n v="4020"/>
    <x v="13"/>
  </r>
  <r>
    <n v="4020"/>
    <x v="13"/>
  </r>
  <r>
    <n v="4020"/>
    <x v="1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19" firstHeaderRow="1" firstDataRow="1" firstDataCol="1"/>
  <pivotFields count="2">
    <pivotField dataField="1" numFmtId="3" showAll="0"/>
    <pivotField axis="axisRow" showAll="0">
      <items count="16">
        <item x="2"/>
        <item x="0"/>
        <item x="1"/>
        <item x="3"/>
        <item x="4"/>
        <item x="10"/>
        <item x="7"/>
        <item x="12"/>
        <item x="6"/>
        <item x="5"/>
        <item x="8"/>
        <item x="14"/>
        <item x="9"/>
        <item x="13"/>
        <item x="11"/>
        <item t="default"/>
      </items>
    </pivotField>
  </pivotFields>
  <rowFields count="1">
    <field x="1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dataFields count="1">
    <dataField name="Suma de TOTAL DE HORAS               " fld="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1"/>
  <sheetViews>
    <sheetView tabSelected="1" topLeftCell="E1" zoomScale="112" zoomScaleNormal="112" workbookViewId="0">
      <selection activeCell="AH9" sqref="AH9"/>
    </sheetView>
  </sheetViews>
  <sheetFormatPr baseColWidth="10" defaultColWidth="11.42578125" defaultRowHeight="18" x14ac:dyDescent="0.35"/>
  <cols>
    <col min="1" max="1" width="27.42578125" style="2" customWidth="1"/>
    <col min="2" max="2" width="31.85546875" style="1" customWidth="1"/>
    <col min="3" max="3" width="18.7109375" style="4" customWidth="1"/>
    <col min="4" max="4" width="12.140625" style="2" customWidth="1"/>
    <col min="5" max="5" width="12.42578125" style="2" customWidth="1"/>
    <col min="6" max="6" width="7.5703125" style="2" customWidth="1"/>
    <col min="7" max="7" width="3.42578125" style="2" customWidth="1"/>
    <col min="8" max="8" width="5.7109375" style="2" customWidth="1"/>
    <col min="9" max="9" width="3.42578125" style="2" customWidth="1"/>
    <col min="10" max="10" width="7.7109375" style="2" customWidth="1"/>
    <col min="11" max="11" width="3.42578125" style="2" customWidth="1"/>
    <col min="12" max="12" width="6.140625" style="2" customWidth="1"/>
    <col min="13" max="13" width="3.42578125" style="2" customWidth="1"/>
    <col min="14" max="14" width="7.85546875" style="2" customWidth="1"/>
    <col min="15" max="15" width="3.42578125" style="2" customWidth="1"/>
    <col min="16" max="16" width="6.140625" style="2" customWidth="1"/>
    <col min="17" max="17" width="3.42578125" style="2" customWidth="1"/>
    <col min="18" max="18" width="5.7109375" style="5" customWidth="1"/>
    <col min="19" max="19" width="3.42578125" style="5" customWidth="1"/>
    <col min="20" max="20" width="8.28515625" style="2" customWidth="1"/>
    <col min="21" max="21" width="3.42578125" style="2" customWidth="1"/>
    <col min="22" max="22" width="8" style="2" customWidth="1"/>
    <col min="23" max="23" width="3.42578125" style="2" customWidth="1"/>
    <col min="24" max="24" width="9" style="2" customWidth="1"/>
    <col min="25" max="25" width="3.42578125" style="2" customWidth="1"/>
    <col min="26" max="26" width="6.28515625" style="2" customWidth="1"/>
    <col min="27" max="27" width="3.42578125" style="2" customWidth="1"/>
    <col min="28" max="28" width="8.85546875" style="2" customWidth="1"/>
    <col min="29" max="29" width="3.42578125" style="2" customWidth="1"/>
    <col min="30" max="30" width="9.140625" style="2" customWidth="1"/>
    <col min="31" max="31" width="8.85546875" style="6" customWidth="1"/>
    <col min="32" max="32" width="13" style="6" hidden="1" customWidth="1"/>
    <col min="33" max="33" width="13.7109375" style="2" customWidth="1"/>
    <col min="34" max="34" width="26.140625" style="2" customWidth="1"/>
    <col min="35" max="35" width="12" style="2" customWidth="1"/>
    <col min="36" max="36" width="31.7109375" style="2" customWidth="1"/>
    <col min="37" max="16384" width="11.42578125" style="2"/>
  </cols>
  <sheetData>
    <row r="1" spans="1:35" x14ac:dyDescent="0.3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90"/>
      <c r="V1" s="89"/>
      <c r="W1" s="90"/>
      <c r="X1" s="89"/>
      <c r="Y1" s="90"/>
      <c r="Z1" s="89"/>
      <c r="AA1" s="89"/>
      <c r="AB1" s="89"/>
      <c r="AC1" s="89"/>
      <c r="AD1" s="89"/>
      <c r="AE1" s="89"/>
      <c r="AF1" s="89"/>
      <c r="AG1" s="89"/>
      <c r="AH1" s="89"/>
      <c r="AI1" s="89"/>
    </row>
    <row r="2" spans="1:35" x14ac:dyDescent="0.3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90"/>
      <c r="V2" s="89"/>
      <c r="W2" s="90"/>
      <c r="X2" s="89"/>
      <c r="Y2" s="90"/>
      <c r="Z2" s="89"/>
      <c r="AA2" s="89"/>
      <c r="AB2" s="89"/>
      <c r="AC2" s="89"/>
      <c r="AD2" s="89"/>
      <c r="AE2" s="89"/>
      <c r="AF2" s="89"/>
      <c r="AG2" s="89"/>
      <c r="AH2" s="89"/>
      <c r="AI2" s="89"/>
    </row>
    <row r="3" spans="1:35" x14ac:dyDescent="0.35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90"/>
      <c r="V3" s="89"/>
      <c r="W3" s="90"/>
      <c r="X3" s="89"/>
      <c r="Y3" s="90"/>
      <c r="Z3" s="89"/>
      <c r="AA3" s="89"/>
      <c r="AB3" s="89"/>
      <c r="AC3" s="89"/>
      <c r="AD3" s="89"/>
      <c r="AE3" s="89"/>
      <c r="AF3" s="89"/>
      <c r="AG3" s="89"/>
      <c r="AH3" s="89"/>
      <c r="AI3" s="89"/>
    </row>
    <row r="4" spans="1:35" x14ac:dyDescent="0.35">
      <c r="A4" s="91" t="s">
        <v>158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2"/>
      <c r="V4" s="91"/>
      <c r="W4" s="92"/>
      <c r="X4" s="91"/>
      <c r="Y4" s="92"/>
      <c r="Z4" s="91"/>
      <c r="AA4" s="91"/>
      <c r="AB4" s="91"/>
      <c r="AC4" s="91"/>
      <c r="AD4" s="91"/>
      <c r="AE4" s="91"/>
      <c r="AF4" s="91"/>
      <c r="AG4" s="91"/>
      <c r="AH4" s="91"/>
      <c r="AI4" s="91"/>
    </row>
    <row r="5" spans="1:35" ht="18.75" customHeight="1" x14ac:dyDescent="0.35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4"/>
      <c r="V5" s="93"/>
      <c r="W5" s="94"/>
      <c r="X5" s="93"/>
      <c r="Y5" s="94"/>
      <c r="Z5" s="93"/>
      <c r="AA5" s="93"/>
      <c r="AB5" s="93"/>
      <c r="AC5" s="93"/>
      <c r="AD5" s="93"/>
      <c r="AE5" s="93"/>
      <c r="AF5" s="93"/>
      <c r="AG5" s="93"/>
      <c r="AH5" s="93"/>
      <c r="AI5" s="93"/>
    </row>
    <row r="6" spans="1:35" s="28" customFormat="1" ht="54.75" customHeight="1" x14ac:dyDescent="0.25">
      <c r="A6" s="25" t="s">
        <v>3</v>
      </c>
      <c r="B6" s="26" t="s">
        <v>74</v>
      </c>
      <c r="C6" s="25" t="s">
        <v>4</v>
      </c>
      <c r="D6" s="25" t="s">
        <v>5</v>
      </c>
      <c r="E6" s="25" t="s">
        <v>6</v>
      </c>
      <c r="F6" s="25" t="s">
        <v>7</v>
      </c>
      <c r="G6" s="70" t="s">
        <v>178</v>
      </c>
      <c r="H6" s="71"/>
      <c r="I6" s="70" t="s">
        <v>177</v>
      </c>
      <c r="J6" s="71"/>
      <c r="K6" s="70" t="s">
        <v>176</v>
      </c>
      <c r="L6" s="71"/>
      <c r="M6" s="70" t="s">
        <v>175</v>
      </c>
      <c r="N6" s="71"/>
      <c r="O6" s="70" t="s">
        <v>174</v>
      </c>
      <c r="P6" s="71"/>
      <c r="Q6" s="70" t="s">
        <v>149</v>
      </c>
      <c r="R6" s="71"/>
      <c r="S6" s="70" t="s">
        <v>150</v>
      </c>
      <c r="T6" s="71"/>
      <c r="U6" s="70" t="s">
        <v>151</v>
      </c>
      <c r="V6" s="71"/>
      <c r="W6" s="70" t="s">
        <v>152</v>
      </c>
      <c r="X6" s="71"/>
      <c r="Y6" s="70" t="s">
        <v>153</v>
      </c>
      <c r="Z6" s="71"/>
      <c r="AA6" s="70" t="s">
        <v>154</v>
      </c>
      <c r="AB6" s="71"/>
      <c r="AC6" s="70" t="s">
        <v>179</v>
      </c>
      <c r="AD6" s="71"/>
      <c r="AE6" s="25" t="s">
        <v>156</v>
      </c>
      <c r="AF6" s="27" t="s">
        <v>155</v>
      </c>
      <c r="AG6" s="25" t="s">
        <v>157</v>
      </c>
      <c r="AH6" s="25" t="s">
        <v>52</v>
      </c>
      <c r="AI6" s="25" t="s">
        <v>64</v>
      </c>
    </row>
    <row r="7" spans="1:35" s="28" customFormat="1" ht="25.5" customHeight="1" x14ac:dyDescent="0.25">
      <c r="A7" s="76" t="s">
        <v>50</v>
      </c>
      <c r="B7" s="76" t="s">
        <v>75</v>
      </c>
      <c r="C7" s="24" t="s">
        <v>8</v>
      </c>
      <c r="D7" s="21">
        <v>2</v>
      </c>
      <c r="E7" s="29">
        <v>12</v>
      </c>
      <c r="F7" s="29">
        <f>D7*E7</f>
        <v>24</v>
      </c>
      <c r="G7" s="29">
        <v>0</v>
      </c>
      <c r="H7" s="29">
        <f>G7*F7</f>
        <v>0</v>
      </c>
      <c r="I7" s="29">
        <v>29</v>
      </c>
      <c r="J7" s="29">
        <f>I7*F7</f>
        <v>696</v>
      </c>
      <c r="K7" s="29">
        <v>31</v>
      </c>
      <c r="L7" s="29">
        <f>K7*F7</f>
        <v>744</v>
      </c>
      <c r="M7" s="29">
        <v>30</v>
      </c>
      <c r="N7" s="29">
        <f>M7*F7</f>
        <v>720</v>
      </c>
      <c r="O7" s="29">
        <v>31</v>
      </c>
      <c r="P7" s="29">
        <f>O7*F7</f>
        <v>744</v>
      </c>
      <c r="Q7" s="29">
        <v>30</v>
      </c>
      <c r="R7" s="30">
        <f>Q7*F7</f>
        <v>720</v>
      </c>
      <c r="S7" s="29">
        <v>31</v>
      </c>
      <c r="T7" s="30">
        <f>S7*F7</f>
        <v>744</v>
      </c>
      <c r="U7" s="29">
        <v>31</v>
      </c>
      <c r="V7" s="30">
        <f>U7*F7</f>
        <v>744</v>
      </c>
      <c r="W7" s="29">
        <v>30</v>
      </c>
      <c r="X7" s="30">
        <f>W7*F7</f>
        <v>720</v>
      </c>
      <c r="Y7" s="29">
        <v>31</v>
      </c>
      <c r="Z7" s="30">
        <f>Y7*F7</f>
        <v>744</v>
      </c>
      <c r="AA7" s="29">
        <v>30</v>
      </c>
      <c r="AB7" s="30">
        <f>AA7*F7</f>
        <v>720</v>
      </c>
      <c r="AC7" s="30">
        <v>31</v>
      </c>
      <c r="AD7" s="30">
        <f>AC7*F7</f>
        <v>744</v>
      </c>
      <c r="AE7" s="29">
        <f>G7+I7+K7+M7+O7+Q7+S7+U7+W7+Y7+AA7+AC7</f>
        <v>335</v>
      </c>
      <c r="AF7" s="31">
        <f>H7+J7+L7+N7+P7+R7+T7+V7+X7+Z7+AB7+AD7</f>
        <v>8040</v>
      </c>
      <c r="AG7" s="68">
        <f>H7+J7+L7+N7+P7+R7+T7+V7+X7+Z7+AB7+AD7</f>
        <v>8040</v>
      </c>
      <c r="AH7" s="32" t="s">
        <v>205</v>
      </c>
      <c r="AI7" s="33" t="s">
        <v>55</v>
      </c>
    </row>
    <row r="8" spans="1:35" s="28" customFormat="1" ht="25.5" x14ac:dyDescent="0.25">
      <c r="A8" s="77"/>
      <c r="B8" s="77"/>
      <c r="C8" s="24" t="s">
        <v>9</v>
      </c>
      <c r="D8" s="29">
        <v>2</v>
      </c>
      <c r="E8" s="29">
        <v>12</v>
      </c>
      <c r="F8" s="29">
        <f t="shared" ref="F8:F35" si="0">D8*E8</f>
        <v>24</v>
      </c>
      <c r="G8" s="29">
        <v>0</v>
      </c>
      <c r="H8" s="29">
        <f t="shared" ref="H8:H10" si="1">G8*F8</f>
        <v>0</v>
      </c>
      <c r="I8" s="29">
        <v>29</v>
      </c>
      <c r="J8" s="29">
        <f t="shared" ref="J8:J10" si="2">I8*F8</f>
        <v>696</v>
      </c>
      <c r="K8" s="29">
        <v>31</v>
      </c>
      <c r="L8" s="29">
        <f t="shared" ref="L8:L10" si="3">K8*F8</f>
        <v>744</v>
      </c>
      <c r="M8" s="29">
        <v>30</v>
      </c>
      <c r="N8" s="29">
        <f t="shared" ref="N8:N10" si="4">M8*F8</f>
        <v>720</v>
      </c>
      <c r="O8" s="29">
        <v>31</v>
      </c>
      <c r="P8" s="29">
        <f t="shared" ref="P8:P10" si="5">O8*F8</f>
        <v>744</v>
      </c>
      <c r="Q8" s="29">
        <v>30</v>
      </c>
      <c r="R8" s="30">
        <f t="shared" ref="R8:R10" si="6">Q8*F8</f>
        <v>720</v>
      </c>
      <c r="S8" s="29">
        <v>31</v>
      </c>
      <c r="T8" s="30">
        <f t="shared" ref="T8:T10" si="7">S8*F8</f>
        <v>744</v>
      </c>
      <c r="U8" s="29">
        <v>31</v>
      </c>
      <c r="V8" s="30">
        <f t="shared" ref="V8:V10" si="8">U8*F8</f>
        <v>744</v>
      </c>
      <c r="W8" s="29">
        <v>30</v>
      </c>
      <c r="X8" s="30">
        <f t="shared" ref="X8:X10" si="9">W8*F8</f>
        <v>720</v>
      </c>
      <c r="Y8" s="29">
        <v>31</v>
      </c>
      <c r="Z8" s="30">
        <f t="shared" ref="Z8:Z10" si="10">Y8*F8</f>
        <v>744</v>
      </c>
      <c r="AA8" s="29">
        <v>30</v>
      </c>
      <c r="AB8" s="30">
        <f t="shared" ref="AB8:AB10" si="11">AA8*F8</f>
        <v>720</v>
      </c>
      <c r="AC8" s="30">
        <v>31</v>
      </c>
      <c r="AD8" s="30">
        <f t="shared" ref="AD8:AD10" si="12">AC8*F8</f>
        <v>744</v>
      </c>
      <c r="AE8" s="29">
        <f t="shared" ref="AE8:AE10" si="13">G8+I8+K8+M8+O8+Q8+S8+U8+W8+Y8+AA8+AC8</f>
        <v>335</v>
      </c>
      <c r="AF8" s="31">
        <f t="shared" ref="AF8:AF10" si="14">H8+J8+L8+N8+P8+R8+T8+V8+X8+Z8+AB8+AD8</f>
        <v>8040</v>
      </c>
      <c r="AG8" s="68">
        <f t="shared" ref="AG8:AG10" si="15">H8+J8+L8+N8+P8+R8+T8+V8+X8+Z8+AB8+AD8</f>
        <v>8040</v>
      </c>
      <c r="AH8" s="32" t="s">
        <v>205</v>
      </c>
      <c r="AI8" s="33" t="s">
        <v>55</v>
      </c>
    </row>
    <row r="9" spans="1:35" s="28" customFormat="1" ht="25.5" x14ac:dyDescent="0.25">
      <c r="A9" s="72" t="s">
        <v>10</v>
      </c>
      <c r="B9" s="72" t="s">
        <v>75</v>
      </c>
      <c r="C9" s="24" t="s">
        <v>11</v>
      </c>
      <c r="D9" s="21">
        <v>1</v>
      </c>
      <c r="E9" s="29">
        <v>12</v>
      </c>
      <c r="F9" s="29">
        <v>12</v>
      </c>
      <c r="G9" s="29">
        <v>0</v>
      </c>
      <c r="H9" s="29">
        <f t="shared" si="1"/>
        <v>0</v>
      </c>
      <c r="I9" s="29">
        <v>29</v>
      </c>
      <c r="J9" s="29">
        <f t="shared" si="2"/>
        <v>348</v>
      </c>
      <c r="K9" s="29">
        <v>31</v>
      </c>
      <c r="L9" s="29">
        <f t="shared" si="3"/>
        <v>372</v>
      </c>
      <c r="M9" s="29">
        <v>30</v>
      </c>
      <c r="N9" s="29">
        <f t="shared" si="4"/>
        <v>360</v>
      </c>
      <c r="O9" s="29">
        <v>31</v>
      </c>
      <c r="P9" s="29">
        <f t="shared" si="5"/>
        <v>372</v>
      </c>
      <c r="Q9" s="29">
        <v>30</v>
      </c>
      <c r="R9" s="30">
        <f t="shared" si="6"/>
        <v>360</v>
      </c>
      <c r="S9" s="29">
        <v>31</v>
      </c>
      <c r="T9" s="30">
        <f t="shared" si="7"/>
        <v>372</v>
      </c>
      <c r="U9" s="29">
        <v>31</v>
      </c>
      <c r="V9" s="30">
        <f t="shared" si="8"/>
        <v>372</v>
      </c>
      <c r="W9" s="29">
        <v>30</v>
      </c>
      <c r="X9" s="30">
        <f t="shared" si="9"/>
        <v>360</v>
      </c>
      <c r="Y9" s="29">
        <v>31</v>
      </c>
      <c r="Z9" s="30">
        <f t="shared" si="10"/>
        <v>372</v>
      </c>
      <c r="AA9" s="29">
        <v>30</v>
      </c>
      <c r="AB9" s="30">
        <f t="shared" si="11"/>
        <v>360</v>
      </c>
      <c r="AC9" s="30">
        <v>31</v>
      </c>
      <c r="AD9" s="30">
        <f t="shared" si="12"/>
        <v>372</v>
      </c>
      <c r="AE9" s="29">
        <f t="shared" si="13"/>
        <v>335</v>
      </c>
      <c r="AF9" s="31">
        <f t="shared" si="14"/>
        <v>4020</v>
      </c>
      <c r="AG9" s="68">
        <f t="shared" si="15"/>
        <v>4020</v>
      </c>
      <c r="AH9" s="32" t="s">
        <v>205</v>
      </c>
      <c r="AI9" s="33" t="s">
        <v>55</v>
      </c>
    </row>
    <row r="10" spans="1:35" s="28" customFormat="1" ht="25.5" x14ac:dyDescent="0.25">
      <c r="A10" s="72"/>
      <c r="B10" s="72"/>
      <c r="C10" s="24" t="s">
        <v>9</v>
      </c>
      <c r="D10" s="23">
        <v>1</v>
      </c>
      <c r="E10" s="29">
        <v>12</v>
      </c>
      <c r="F10" s="29">
        <f t="shared" si="0"/>
        <v>12</v>
      </c>
      <c r="G10" s="29">
        <v>0</v>
      </c>
      <c r="H10" s="29">
        <f t="shared" si="1"/>
        <v>0</v>
      </c>
      <c r="I10" s="29">
        <v>29</v>
      </c>
      <c r="J10" s="29">
        <f t="shared" si="2"/>
        <v>348</v>
      </c>
      <c r="K10" s="29">
        <v>31</v>
      </c>
      <c r="L10" s="29">
        <f t="shared" si="3"/>
        <v>372</v>
      </c>
      <c r="M10" s="29">
        <v>30</v>
      </c>
      <c r="N10" s="29">
        <f t="shared" si="4"/>
        <v>360</v>
      </c>
      <c r="O10" s="29">
        <v>31</v>
      </c>
      <c r="P10" s="29">
        <f t="shared" si="5"/>
        <v>372</v>
      </c>
      <c r="Q10" s="29">
        <v>30</v>
      </c>
      <c r="R10" s="30">
        <f t="shared" si="6"/>
        <v>360</v>
      </c>
      <c r="S10" s="29">
        <v>31</v>
      </c>
      <c r="T10" s="30">
        <f t="shared" si="7"/>
        <v>372</v>
      </c>
      <c r="U10" s="29">
        <v>31</v>
      </c>
      <c r="V10" s="30">
        <f t="shared" si="8"/>
        <v>372</v>
      </c>
      <c r="W10" s="29">
        <v>30</v>
      </c>
      <c r="X10" s="30">
        <f t="shared" si="9"/>
        <v>360</v>
      </c>
      <c r="Y10" s="29">
        <v>31</v>
      </c>
      <c r="Z10" s="30">
        <f t="shared" si="10"/>
        <v>372</v>
      </c>
      <c r="AA10" s="29">
        <v>30</v>
      </c>
      <c r="AB10" s="30">
        <f t="shared" si="11"/>
        <v>360</v>
      </c>
      <c r="AC10" s="30">
        <v>31</v>
      </c>
      <c r="AD10" s="30">
        <f t="shared" si="12"/>
        <v>372</v>
      </c>
      <c r="AE10" s="29">
        <f t="shared" si="13"/>
        <v>335</v>
      </c>
      <c r="AF10" s="31">
        <f t="shared" si="14"/>
        <v>4020</v>
      </c>
      <c r="AG10" s="68">
        <f t="shared" si="15"/>
        <v>4020</v>
      </c>
      <c r="AH10" s="32" t="s">
        <v>205</v>
      </c>
      <c r="AI10" s="33" t="s">
        <v>55</v>
      </c>
    </row>
    <row r="11" spans="1:35" s="28" customFormat="1" ht="38.25" x14ac:dyDescent="0.25">
      <c r="A11" s="34" t="s">
        <v>12</v>
      </c>
      <c r="B11" s="34" t="s">
        <v>75</v>
      </c>
      <c r="C11" s="24" t="s">
        <v>13</v>
      </c>
      <c r="D11" s="21">
        <v>1</v>
      </c>
      <c r="E11" s="29">
        <v>12</v>
      </c>
      <c r="F11" s="29">
        <f t="shared" si="0"/>
        <v>12</v>
      </c>
      <c r="G11" s="29">
        <v>0</v>
      </c>
      <c r="H11" s="29">
        <f>F11*G11</f>
        <v>0</v>
      </c>
      <c r="I11" s="29">
        <v>21</v>
      </c>
      <c r="J11" s="29">
        <f>I11*F11</f>
        <v>252</v>
      </c>
      <c r="K11" s="29">
        <v>21</v>
      </c>
      <c r="L11" s="29">
        <f>K11*F11</f>
        <v>252</v>
      </c>
      <c r="M11" s="29">
        <v>22</v>
      </c>
      <c r="N11" s="29">
        <f>M11*F11</f>
        <v>264</v>
      </c>
      <c r="O11" s="29">
        <v>23</v>
      </c>
      <c r="P11" s="29">
        <f>O11*F11</f>
        <v>276</v>
      </c>
      <c r="Q11" s="29">
        <v>20</v>
      </c>
      <c r="R11" s="30">
        <f>Q11*F11</f>
        <v>240</v>
      </c>
      <c r="S11" s="29">
        <v>23</v>
      </c>
      <c r="T11" s="30">
        <f>S11*F11</f>
        <v>276</v>
      </c>
      <c r="U11" s="29">
        <v>22</v>
      </c>
      <c r="V11" s="30">
        <f>U11*F11</f>
        <v>264</v>
      </c>
      <c r="W11" s="29">
        <v>21</v>
      </c>
      <c r="X11" s="30">
        <f>W11*F11</f>
        <v>252</v>
      </c>
      <c r="Y11" s="29">
        <v>23</v>
      </c>
      <c r="Z11" s="30">
        <f>Y11*F11</f>
        <v>276</v>
      </c>
      <c r="AA11" s="29">
        <v>21</v>
      </c>
      <c r="AB11" s="30">
        <f>AA11*F11</f>
        <v>252</v>
      </c>
      <c r="AC11" s="30">
        <v>22</v>
      </c>
      <c r="AD11" s="30">
        <f>AC11*F11</f>
        <v>264</v>
      </c>
      <c r="AE11" s="29">
        <f>G11+I11+K11+M11+O11+Q11+S11+U11+W11+Y11+AA11+AC11</f>
        <v>239</v>
      </c>
      <c r="AF11" s="31">
        <f>H11+J11+L11+N11+P11+R11+T11+V11+X11+Z11+AB11+AD11</f>
        <v>2868</v>
      </c>
      <c r="AG11" s="68">
        <f>H11+J11+L11+N11+P11+R11+T11+V11+X11+Z11+AB11+AD11</f>
        <v>2868</v>
      </c>
      <c r="AH11" s="32" t="s">
        <v>205</v>
      </c>
      <c r="AI11" s="33" t="s">
        <v>55</v>
      </c>
    </row>
    <row r="12" spans="1:35" s="28" customFormat="1" ht="38.25" x14ac:dyDescent="0.25">
      <c r="A12" s="34" t="s">
        <v>14</v>
      </c>
      <c r="B12" s="34" t="s">
        <v>75</v>
      </c>
      <c r="C12" s="24" t="s">
        <v>15</v>
      </c>
      <c r="D12" s="21">
        <v>1</v>
      </c>
      <c r="E12" s="29">
        <v>12</v>
      </c>
      <c r="F12" s="29">
        <f t="shared" si="0"/>
        <v>12</v>
      </c>
      <c r="G12" s="29">
        <v>0</v>
      </c>
      <c r="H12" s="29">
        <f t="shared" ref="H12:H16" si="16">F12*G12</f>
        <v>0</v>
      </c>
      <c r="I12" s="29">
        <v>21</v>
      </c>
      <c r="J12" s="29">
        <f t="shared" ref="J12:J16" si="17">I12*F12</f>
        <v>252</v>
      </c>
      <c r="K12" s="29">
        <v>21</v>
      </c>
      <c r="L12" s="29">
        <f t="shared" ref="L12:L16" si="18">K12*F12</f>
        <v>252</v>
      </c>
      <c r="M12" s="29">
        <v>22</v>
      </c>
      <c r="N12" s="29">
        <f t="shared" ref="N12:N16" si="19">M12*F12</f>
        <v>264</v>
      </c>
      <c r="O12" s="29">
        <v>23</v>
      </c>
      <c r="P12" s="29">
        <f t="shared" ref="P12:P16" si="20">O12*F12</f>
        <v>276</v>
      </c>
      <c r="Q12" s="29">
        <v>20</v>
      </c>
      <c r="R12" s="30">
        <f t="shared" ref="R12:R16" si="21">Q12*F12</f>
        <v>240</v>
      </c>
      <c r="S12" s="29">
        <v>23</v>
      </c>
      <c r="T12" s="30">
        <f t="shared" ref="T12:T16" si="22">S12*F12</f>
        <v>276</v>
      </c>
      <c r="U12" s="29">
        <v>22</v>
      </c>
      <c r="V12" s="30">
        <f t="shared" ref="V12:V16" si="23">U12*F12</f>
        <v>264</v>
      </c>
      <c r="W12" s="29">
        <v>21</v>
      </c>
      <c r="X12" s="30">
        <f t="shared" ref="X12:X16" si="24">W12*F12</f>
        <v>252</v>
      </c>
      <c r="Y12" s="29">
        <v>23</v>
      </c>
      <c r="Z12" s="30">
        <f t="shared" ref="Z12:Z16" si="25">Y12*F12</f>
        <v>276</v>
      </c>
      <c r="AA12" s="29">
        <v>21</v>
      </c>
      <c r="AB12" s="30">
        <f t="shared" ref="AB12:AB16" si="26">AA12*F12</f>
        <v>252</v>
      </c>
      <c r="AC12" s="30">
        <v>22</v>
      </c>
      <c r="AD12" s="30">
        <f t="shared" ref="AD12:AD16" si="27">AC12*F12</f>
        <v>264</v>
      </c>
      <c r="AE12" s="29">
        <f t="shared" ref="AE12:AE33" si="28">Q12+S12+U12+W12+Y12+AA12</f>
        <v>130</v>
      </c>
      <c r="AF12" s="31">
        <f t="shared" ref="AF12:AF16" si="29">H12+J12+L12+N12+P12+R12+T12+V12+X12+Z12+AB12+AD12</f>
        <v>2868</v>
      </c>
      <c r="AG12" s="68">
        <f t="shared" ref="AG12:AG16" si="30">H12+J12+L12+N12+P12+R12+T12+V12+X12+Z12+AB12+AD12</f>
        <v>2868</v>
      </c>
      <c r="AH12" s="32" t="s">
        <v>205</v>
      </c>
      <c r="AI12" s="33" t="s">
        <v>55</v>
      </c>
    </row>
    <row r="13" spans="1:35" s="28" customFormat="1" ht="38.25" x14ac:dyDescent="0.25">
      <c r="A13" s="34" t="s">
        <v>16</v>
      </c>
      <c r="B13" s="34" t="s">
        <v>75</v>
      </c>
      <c r="C13" s="24" t="s">
        <v>15</v>
      </c>
      <c r="D13" s="21">
        <v>1</v>
      </c>
      <c r="E13" s="29">
        <v>12</v>
      </c>
      <c r="F13" s="29">
        <f t="shared" si="0"/>
        <v>12</v>
      </c>
      <c r="G13" s="29">
        <v>0</v>
      </c>
      <c r="H13" s="29">
        <f t="shared" si="16"/>
        <v>0</v>
      </c>
      <c r="I13" s="29">
        <v>21</v>
      </c>
      <c r="J13" s="29">
        <f t="shared" si="17"/>
        <v>252</v>
      </c>
      <c r="K13" s="29">
        <v>21</v>
      </c>
      <c r="L13" s="29">
        <f t="shared" si="18"/>
        <v>252</v>
      </c>
      <c r="M13" s="29">
        <v>22</v>
      </c>
      <c r="N13" s="29">
        <f t="shared" si="19"/>
        <v>264</v>
      </c>
      <c r="O13" s="29">
        <v>23</v>
      </c>
      <c r="P13" s="29">
        <f t="shared" si="20"/>
        <v>276</v>
      </c>
      <c r="Q13" s="29">
        <v>20</v>
      </c>
      <c r="R13" s="30">
        <f t="shared" si="21"/>
        <v>240</v>
      </c>
      <c r="S13" s="29">
        <v>23</v>
      </c>
      <c r="T13" s="30">
        <f t="shared" si="22"/>
        <v>276</v>
      </c>
      <c r="U13" s="29">
        <v>22</v>
      </c>
      <c r="V13" s="30">
        <f t="shared" si="23"/>
        <v>264</v>
      </c>
      <c r="W13" s="29">
        <v>21</v>
      </c>
      <c r="X13" s="30">
        <f t="shared" si="24"/>
        <v>252</v>
      </c>
      <c r="Y13" s="29">
        <v>23</v>
      </c>
      <c r="Z13" s="30">
        <f t="shared" si="25"/>
        <v>276</v>
      </c>
      <c r="AA13" s="29">
        <v>21</v>
      </c>
      <c r="AB13" s="30">
        <f t="shared" si="26"/>
        <v>252</v>
      </c>
      <c r="AC13" s="30">
        <v>22</v>
      </c>
      <c r="AD13" s="30">
        <f t="shared" si="27"/>
        <v>264</v>
      </c>
      <c r="AE13" s="29">
        <f t="shared" si="28"/>
        <v>130</v>
      </c>
      <c r="AF13" s="31">
        <f t="shared" si="29"/>
        <v>2868</v>
      </c>
      <c r="AG13" s="68">
        <f t="shared" si="30"/>
        <v>2868</v>
      </c>
      <c r="AH13" s="32" t="s">
        <v>205</v>
      </c>
      <c r="AI13" s="33" t="s">
        <v>55</v>
      </c>
    </row>
    <row r="14" spans="1:35" s="28" customFormat="1" ht="38.25" x14ac:dyDescent="0.25">
      <c r="A14" s="35" t="s">
        <v>76</v>
      </c>
      <c r="B14" s="35" t="s">
        <v>75</v>
      </c>
      <c r="C14" s="24" t="s">
        <v>13</v>
      </c>
      <c r="D14" s="21">
        <v>2</v>
      </c>
      <c r="E14" s="29">
        <v>12</v>
      </c>
      <c r="F14" s="29">
        <f t="shared" si="0"/>
        <v>24</v>
      </c>
      <c r="G14" s="29">
        <v>0</v>
      </c>
      <c r="H14" s="29">
        <f t="shared" si="16"/>
        <v>0</v>
      </c>
      <c r="I14" s="29">
        <v>21</v>
      </c>
      <c r="J14" s="29">
        <f t="shared" si="17"/>
        <v>504</v>
      </c>
      <c r="K14" s="29">
        <v>21</v>
      </c>
      <c r="L14" s="29">
        <f t="shared" si="18"/>
        <v>504</v>
      </c>
      <c r="M14" s="29">
        <v>22</v>
      </c>
      <c r="N14" s="29">
        <f t="shared" si="19"/>
        <v>528</v>
      </c>
      <c r="O14" s="29">
        <v>23</v>
      </c>
      <c r="P14" s="29">
        <f t="shared" si="20"/>
        <v>552</v>
      </c>
      <c r="Q14" s="29">
        <v>20</v>
      </c>
      <c r="R14" s="30">
        <f t="shared" si="21"/>
        <v>480</v>
      </c>
      <c r="S14" s="29">
        <v>23</v>
      </c>
      <c r="T14" s="30">
        <f t="shared" si="22"/>
        <v>552</v>
      </c>
      <c r="U14" s="29">
        <v>22</v>
      </c>
      <c r="V14" s="30">
        <f t="shared" si="23"/>
        <v>528</v>
      </c>
      <c r="W14" s="29">
        <v>21</v>
      </c>
      <c r="X14" s="30">
        <f t="shared" si="24"/>
        <v>504</v>
      </c>
      <c r="Y14" s="29">
        <v>23</v>
      </c>
      <c r="Z14" s="30">
        <f t="shared" si="25"/>
        <v>552</v>
      </c>
      <c r="AA14" s="29">
        <v>21</v>
      </c>
      <c r="AB14" s="30">
        <f t="shared" si="26"/>
        <v>504</v>
      </c>
      <c r="AC14" s="30">
        <v>22</v>
      </c>
      <c r="AD14" s="30">
        <f t="shared" si="27"/>
        <v>528</v>
      </c>
      <c r="AE14" s="29">
        <f t="shared" si="28"/>
        <v>130</v>
      </c>
      <c r="AF14" s="31">
        <f t="shared" si="29"/>
        <v>5736</v>
      </c>
      <c r="AG14" s="68">
        <f t="shared" si="30"/>
        <v>5736</v>
      </c>
      <c r="AH14" s="32" t="s">
        <v>205</v>
      </c>
      <c r="AI14" s="33" t="s">
        <v>55</v>
      </c>
    </row>
    <row r="15" spans="1:35" s="28" customFormat="1" ht="38.25" x14ac:dyDescent="0.25">
      <c r="A15" s="36" t="s">
        <v>17</v>
      </c>
      <c r="B15" s="35" t="s">
        <v>75</v>
      </c>
      <c r="C15" s="24" t="s">
        <v>11</v>
      </c>
      <c r="D15" s="21">
        <v>1</v>
      </c>
      <c r="E15" s="29">
        <v>12</v>
      </c>
      <c r="F15" s="29">
        <f t="shared" si="0"/>
        <v>12</v>
      </c>
      <c r="G15" s="29">
        <v>0</v>
      </c>
      <c r="H15" s="29">
        <f t="shared" si="16"/>
        <v>0</v>
      </c>
      <c r="I15" s="29">
        <v>29</v>
      </c>
      <c r="J15" s="29">
        <f t="shared" si="17"/>
        <v>348</v>
      </c>
      <c r="K15" s="29">
        <v>31</v>
      </c>
      <c r="L15" s="29">
        <f t="shared" si="18"/>
        <v>372</v>
      </c>
      <c r="M15" s="29">
        <v>30</v>
      </c>
      <c r="N15" s="29">
        <f t="shared" si="19"/>
        <v>360</v>
      </c>
      <c r="O15" s="29">
        <v>31</v>
      </c>
      <c r="P15" s="29">
        <f t="shared" si="20"/>
        <v>372</v>
      </c>
      <c r="Q15" s="29">
        <v>30</v>
      </c>
      <c r="R15" s="30">
        <f t="shared" si="21"/>
        <v>360</v>
      </c>
      <c r="S15" s="29">
        <v>31</v>
      </c>
      <c r="T15" s="30">
        <f t="shared" si="22"/>
        <v>372</v>
      </c>
      <c r="U15" s="29">
        <v>31</v>
      </c>
      <c r="V15" s="30">
        <f t="shared" si="23"/>
        <v>372</v>
      </c>
      <c r="W15" s="29">
        <v>30</v>
      </c>
      <c r="X15" s="30">
        <f t="shared" si="24"/>
        <v>360</v>
      </c>
      <c r="Y15" s="29">
        <v>31</v>
      </c>
      <c r="Z15" s="30">
        <f t="shared" si="25"/>
        <v>372</v>
      </c>
      <c r="AA15" s="29">
        <v>30</v>
      </c>
      <c r="AB15" s="30">
        <f t="shared" si="26"/>
        <v>360</v>
      </c>
      <c r="AC15" s="30">
        <v>31</v>
      </c>
      <c r="AD15" s="30">
        <f t="shared" si="27"/>
        <v>372</v>
      </c>
      <c r="AE15" s="29">
        <f t="shared" ref="AE15:AE16" si="31">G15+I15+K15+M15+O15+Q15+S15+U15+W15+Y15+AA15+AC15</f>
        <v>335</v>
      </c>
      <c r="AF15" s="31">
        <f t="shared" si="29"/>
        <v>4020</v>
      </c>
      <c r="AG15" s="68">
        <f t="shared" si="30"/>
        <v>4020</v>
      </c>
      <c r="AH15" s="32" t="s">
        <v>205</v>
      </c>
      <c r="AI15" s="33" t="s">
        <v>55</v>
      </c>
    </row>
    <row r="16" spans="1:35" s="28" customFormat="1" ht="38.25" x14ac:dyDescent="0.25">
      <c r="A16" s="36" t="s">
        <v>17</v>
      </c>
      <c r="B16" s="35" t="s">
        <v>75</v>
      </c>
      <c r="C16" s="24" t="s">
        <v>9</v>
      </c>
      <c r="D16" s="29">
        <v>1</v>
      </c>
      <c r="E16" s="29">
        <v>12</v>
      </c>
      <c r="F16" s="29">
        <f t="shared" si="0"/>
        <v>12</v>
      </c>
      <c r="G16" s="29">
        <v>0</v>
      </c>
      <c r="H16" s="29">
        <f t="shared" si="16"/>
        <v>0</v>
      </c>
      <c r="I16" s="29">
        <v>29</v>
      </c>
      <c r="J16" s="29">
        <f t="shared" si="17"/>
        <v>348</v>
      </c>
      <c r="K16" s="29">
        <v>31</v>
      </c>
      <c r="L16" s="29">
        <f t="shared" si="18"/>
        <v>372</v>
      </c>
      <c r="M16" s="29">
        <v>30</v>
      </c>
      <c r="N16" s="29">
        <f t="shared" si="19"/>
        <v>360</v>
      </c>
      <c r="O16" s="29">
        <v>31</v>
      </c>
      <c r="P16" s="29">
        <f t="shared" si="20"/>
        <v>372</v>
      </c>
      <c r="Q16" s="29">
        <v>30</v>
      </c>
      <c r="R16" s="30">
        <f t="shared" si="21"/>
        <v>360</v>
      </c>
      <c r="S16" s="29">
        <v>31</v>
      </c>
      <c r="T16" s="30">
        <f t="shared" si="22"/>
        <v>372</v>
      </c>
      <c r="U16" s="29">
        <v>31</v>
      </c>
      <c r="V16" s="30">
        <f t="shared" si="23"/>
        <v>372</v>
      </c>
      <c r="W16" s="29">
        <v>30</v>
      </c>
      <c r="X16" s="30">
        <f t="shared" si="24"/>
        <v>360</v>
      </c>
      <c r="Y16" s="29">
        <v>31</v>
      </c>
      <c r="Z16" s="30">
        <f t="shared" si="25"/>
        <v>372</v>
      </c>
      <c r="AA16" s="29">
        <v>30</v>
      </c>
      <c r="AB16" s="30">
        <f t="shared" si="26"/>
        <v>360</v>
      </c>
      <c r="AC16" s="30">
        <v>31</v>
      </c>
      <c r="AD16" s="30">
        <f t="shared" si="27"/>
        <v>372</v>
      </c>
      <c r="AE16" s="29">
        <f t="shared" si="31"/>
        <v>335</v>
      </c>
      <c r="AF16" s="31">
        <f t="shared" si="29"/>
        <v>4020</v>
      </c>
      <c r="AG16" s="68">
        <f t="shared" si="30"/>
        <v>4020</v>
      </c>
      <c r="AH16" s="32" t="s">
        <v>205</v>
      </c>
      <c r="AI16" s="33" t="s">
        <v>55</v>
      </c>
    </row>
    <row r="17" spans="1:35" s="28" customFormat="1" ht="38.25" x14ac:dyDescent="0.25">
      <c r="A17" s="36" t="s">
        <v>18</v>
      </c>
      <c r="B17" s="35" t="s">
        <v>75</v>
      </c>
      <c r="C17" s="24" t="s">
        <v>15</v>
      </c>
      <c r="D17" s="21">
        <v>2</v>
      </c>
      <c r="E17" s="29">
        <v>12</v>
      </c>
      <c r="F17" s="29">
        <f t="shared" si="0"/>
        <v>24</v>
      </c>
      <c r="G17" s="29">
        <v>0</v>
      </c>
      <c r="H17" s="29">
        <f>F17*G17</f>
        <v>0</v>
      </c>
      <c r="I17" s="29">
        <v>21</v>
      </c>
      <c r="J17" s="29">
        <f>I17*F17</f>
        <v>504</v>
      </c>
      <c r="K17" s="29">
        <v>21</v>
      </c>
      <c r="L17" s="29">
        <f>K17*F17</f>
        <v>504</v>
      </c>
      <c r="M17" s="29">
        <v>22</v>
      </c>
      <c r="N17" s="29">
        <f>M17*F17</f>
        <v>528</v>
      </c>
      <c r="O17" s="29">
        <v>23</v>
      </c>
      <c r="P17" s="29">
        <f>O17*F17</f>
        <v>552</v>
      </c>
      <c r="Q17" s="29">
        <v>20</v>
      </c>
      <c r="R17" s="30">
        <f>Q17*F17</f>
        <v>480</v>
      </c>
      <c r="S17" s="29">
        <v>23</v>
      </c>
      <c r="T17" s="30">
        <f>S17*F17</f>
        <v>552</v>
      </c>
      <c r="U17" s="29">
        <v>22</v>
      </c>
      <c r="V17" s="30">
        <f>U17*F17</f>
        <v>528</v>
      </c>
      <c r="W17" s="29">
        <v>21</v>
      </c>
      <c r="X17" s="30">
        <f>W17*F17</f>
        <v>504</v>
      </c>
      <c r="Y17" s="29">
        <v>23</v>
      </c>
      <c r="Z17" s="30">
        <f>Y17*F17</f>
        <v>552</v>
      </c>
      <c r="AA17" s="29">
        <v>21</v>
      </c>
      <c r="AB17" s="30">
        <f>AA17*F17</f>
        <v>504</v>
      </c>
      <c r="AC17" s="30">
        <v>22</v>
      </c>
      <c r="AD17" s="30">
        <f>AC17*F17</f>
        <v>528</v>
      </c>
      <c r="AE17" s="29">
        <f t="shared" si="28"/>
        <v>130</v>
      </c>
      <c r="AF17" s="31">
        <f>H17+J17+L17+N17+P17+R17+T17+V17+X17+Z17+AB17+AD17</f>
        <v>5736</v>
      </c>
      <c r="AG17" s="68">
        <f>H17+J17+L17+N17+P17+R17+T17+V17+X17+Z17+AB17+AD17</f>
        <v>5736</v>
      </c>
      <c r="AH17" s="32" t="s">
        <v>205</v>
      </c>
      <c r="AI17" s="33" t="s">
        <v>55</v>
      </c>
    </row>
    <row r="18" spans="1:35" s="28" customFormat="1" ht="36" customHeight="1" x14ac:dyDescent="0.25">
      <c r="A18" s="72" t="s">
        <v>19</v>
      </c>
      <c r="B18" s="72" t="s">
        <v>75</v>
      </c>
      <c r="C18" s="24" t="s">
        <v>11</v>
      </c>
      <c r="D18" s="21">
        <v>1</v>
      </c>
      <c r="E18" s="29">
        <v>12</v>
      </c>
      <c r="F18" s="29">
        <f t="shared" si="0"/>
        <v>12</v>
      </c>
      <c r="G18" s="29">
        <v>0</v>
      </c>
      <c r="H18" s="29">
        <f t="shared" ref="H18:H19" si="32">F18*G18</f>
        <v>0</v>
      </c>
      <c r="I18" s="29">
        <v>29</v>
      </c>
      <c r="J18" s="29">
        <f t="shared" ref="J18:J19" si="33">I18*F18</f>
        <v>348</v>
      </c>
      <c r="K18" s="29">
        <v>31</v>
      </c>
      <c r="L18" s="29">
        <f t="shared" ref="L18:L19" si="34">K18*F18</f>
        <v>372</v>
      </c>
      <c r="M18" s="29">
        <v>30</v>
      </c>
      <c r="N18" s="29">
        <f t="shared" ref="N18:N19" si="35">M18*F18</f>
        <v>360</v>
      </c>
      <c r="O18" s="29">
        <v>31</v>
      </c>
      <c r="P18" s="29">
        <f t="shared" ref="P18:P19" si="36">O18*F18</f>
        <v>372</v>
      </c>
      <c r="Q18" s="29">
        <v>30</v>
      </c>
      <c r="R18" s="30">
        <f t="shared" ref="R18:R19" si="37">Q18*F18</f>
        <v>360</v>
      </c>
      <c r="S18" s="29">
        <v>31</v>
      </c>
      <c r="T18" s="30">
        <f t="shared" ref="T18:T19" si="38">S18*F18</f>
        <v>372</v>
      </c>
      <c r="U18" s="29">
        <v>31</v>
      </c>
      <c r="V18" s="30">
        <f t="shared" ref="V18:V19" si="39">U18*F18</f>
        <v>372</v>
      </c>
      <c r="W18" s="29">
        <v>30</v>
      </c>
      <c r="X18" s="30">
        <f t="shared" ref="X18:X19" si="40">W18*F18</f>
        <v>360</v>
      </c>
      <c r="Y18" s="29">
        <v>31</v>
      </c>
      <c r="Z18" s="30">
        <f t="shared" ref="Z18:Z19" si="41">Y18*F18</f>
        <v>372</v>
      </c>
      <c r="AA18" s="29">
        <v>30</v>
      </c>
      <c r="AB18" s="30">
        <f t="shared" ref="AB18:AB19" si="42">AA18*F18</f>
        <v>360</v>
      </c>
      <c r="AC18" s="30">
        <v>31</v>
      </c>
      <c r="AD18" s="30">
        <f t="shared" ref="AD18:AD19" si="43">AC18*F18</f>
        <v>372</v>
      </c>
      <c r="AE18" s="29">
        <f t="shared" ref="AE18:AE19" si="44">G18+I18+K18+M18+O18+Q18+S18+U18+W18+Y18+AA18+AC18</f>
        <v>335</v>
      </c>
      <c r="AF18" s="31">
        <f t="shared" ref="AF18:AF19" si="45">H18+J18+L18+N18+P18+R18+T18+V18+X18+Z18+AB18+AD18</f>
        <v>4020</v>
      </c>
      <c r="AG18" s="68">
        <f t="shared" ref="AG18:AG19" si="46">H18+J18+L18+N18+P18+R18+T18+V18+X18+Z18+AB18+AD18</f>
        <v>4020</v>
      </c>
      <c r="AH18" s="32" t="s">
        <v>205</v>
      </c>
      <c r="AI18" s="33" t="s">
        <v>55</v>
      </c>
    </row>
    <row r="19" spans="1:35" s="28" customFormat="1" ht="36" customHeight="1" x14ac:dyDescent="0.25">
      <c r="A19" s="72"/>
      <c r="B19" s="72"/>
      <c r="C19" s="24" t="s">
        <v>20</v>
      </c>
      <c r="D19" s="29">
        <v>1</v>
      </c>
      <c r="E19" s="29">
        <v>12</v>
      </c>
      <c r="F19" s="29">
        <f t="shared" si="0"/>
        <v>12</v>
      </c>
      <c r="G19" s="29">
        <v>0</v>
      </c>
      <c r="H19" s="29">
        <f t="shared" si="32"/>
        <v>0</v>
      </c>
      <c r="I19" s="29">
        <v>29</v>
      </c>
      <c r="J19" s="29">
        <f t="shared" si="33"/>
        <v>348</v>
      </c>
      <c r="K19" s="29">
        <v>31</v>
      </c>
      <c r="L19" s="29">
        <f t="shared" si="34"/>
        <v>372</v>
      </c>
      <c r="M19" s="29">
        <v>30</v>
      </c>
      <c r="N19" s="29">
        <f t="shared" si="35"/>
        <v>360</v>
      </c>
      <c r="O19" s="29">
        <v>31</v>
      </c>
      <c r="P19" s="29">
        <f t="shared" si="36"/>
        <v>372</v>
      </c>
      <c r="Q19" s="29">
        <v>30</v>
      </c>
      <c r="R19" s="30">
        <f t="shared" si="37"/>
        <v>360</v>
      </c>
      <c r="S19" s="29">
        <v>31</v>
      </c>
      <c r="T19" s="30">
        <f t="shared" si="38"/>
        <v>372</v>
      </c>
      <c r="U19" s="29">
        <v>31</v>
      </c>
      <c r="V19" s="30">
        <f t="shared" si="39"/>
        <v>372</v>
      </c>
      <c r="W19" s="29">
        <v>30</v>
      </c>
      <c r="X19" s="30">
        <f t="shared" si="40"/>
        <v>360</v>
      </c>
      <c r="Y19" s="29">
        <v>31</v>
      </c>
      <c r="Z19" s="30">
        <f t="shared" si="41"/>
        <v>372</v>
      </c>
      <c r="AA19" s="29">
        <v>30</v>
      </c>
      <c r="AB19" s="30">
        <f t="shared" si="42"/>
        <v>360</v>
      </c>
      <c r="AC19" s="30">
        <v>31</v>
      </c>
      <c r="AD19" s="30">
        <f t="shared" si="43"/>
        <v>372</v>
      </c>
      <c r="AE19" s="29">
        <f t="shared" si="44"/>
        <v>335</v>
      </c>
      <c r="AF19" s="31">
        <f t="shared" si="45"/>
        <v>4020</v>
      </c>
      <c r="AG19" s="68">
        <f t="shared" si="46"/>
        <v>4020</v>
      </c>
      <c r="AH19" s="32" t="s">
        <v>205</v>
      </c>
      <c r="AI19" s="33" t="s">
        <v>55</v>
      </c>
    </row>
    <row r="20" spans="1:35" s="28" customFormat="1" ht="25.5" x14ac:dyDescent="0.25">
      <c r="A20" s="35" t="s">
        <v>51</v>
      </c>
      <c r="B20" s="34" t="s">
        <v>77</v>
      </c>
      <c r="C20" s="24" t="s">
        <v>21</v>
      </c>
      <c r="D20" s="21">
        <v>1</v>
      </c>
      <c r="E20" s="29">
        <v>12</v>
      </c>
      <c r="F20" s="29">
        <f t="shared" si="0"/>
        <v>12</v>
      </c>
      <c r="G20" s="29">
        <v>0</v>
      </c>
      <c r="H20" s="29">
        <f t="shared" ref="H20:H27" si="47">F20*G20</f>
        <v>0</v>
      </c>
      <c r="I20" s="29">
        <v>21</v>
      </c>
      <c r="J20" s="29">
        <f t="shared" ref="J20:J27" si="48">I20*F20</f>
        <v>252</v>
      </c>
      <c r="K20" s="29">
        <v>21</v>
      </c>
      <c r="L20" s="29">
        <f t="shared" ref="L20:L27" si="49">K20*F20</f>
        <v>252</v>
      </c>
      <c r="M20" s="29">
        <v>22</v>
      </c>
      <c r="N20" s="29">
        <f t="shared" ref="N20:N27" si="50">M20*F20</f>
        <v>264</v>
      </c>
      <c r="O20" s="29">
        <v>23</v>
      </c>
      <c r="P20" s="29">
        <f t="shared" ref="P20:P27" si="51">O20*F20</f>
        <v>276</v>
      </c>
      <c r="Q20" s="29">
        <v>20</v>
      </c>
      <c r="R20" s="30">
        <f t="shared" ref="R20:R27" si="52">Q20*F20</f>
        <v>240</v>
      </c>
      <c r="S20" s="29">
        <v>23</v>
      </c>
      <c r="T20" s="30">
        <f t="shared" ref="T20:T27" si="53">S20*F20</f>
        <v>276</v>
      </c>
      <c r="U20" s="29">
        <v>22</v>
      </c>
      <c r="V20" s="30">
        <f t="shared" ref="V20:V27" si="54">U20*F20</f>
        <v>264</v>
      </c>
      <c r="W20" s="29">
        <v>21</v>
      </c>
      <c r="X20" s="30">
        <f t="shared" ref="X20:X27" si="55">W20*F20</f>
        <v>252</v>
      </c>
      <c r="Y20" s="29">
        <v>23</v>
      </c>
      <c r="Z20" s="30">
        <f t="shared" ref="Z20:Z27" si="56">Y20*F20</f>
        <v>276</v>
      </c>
      <c r="AA20" s="29">
        <v>21</v>
      </c>
      <c r="AB20" s="30">
        <f t="shared" ref="AB20:AB27" si="57">AA20*F20</f>
        <v>252</v>
      </c>
      <c r="AC20" s="30">
        <v>22</v>
      </c>
      <c r="AD20" s="30">
        <f t="shared" ref="AD20:AD27" si="58">AC20*F20</f>
        <v>264</v>
      </c>
      <c r="AE20" s="29">
        <f t="shared" si="28"/>
        <v>130</v>
      </c>
      <c r="AF20" s="31">
        <f t="shared" ref="AF20:AF27" si="59">H20+J20+L20+N20+P20+R20+T20+V20+X20+Z20+AB20+AD20</f>
        <v>2868</v>
      </c>
      <c r="AG20" s="68">
        <f t="shared" ref="AG20:AG27" si="60">H20+J20+L20+N20+P20+R20+T20+V20+X20+Z20+AB20+AD20</f>
        <v>2868</v>
      </c>
      <c r="AH20" s="32" t="s">
        <v>205</v>
      </c>
      <c r="AI20" s="33" t="s">
        <v>55</v>
      </c>
    </row>
    <row r="21" spans="1:35" s="28" customFormat="1" ht="25.5" x14ac:dyDescent="0.25">
      <c r="A21" s="36" t="s">
        <v>22</v>
      </c>
      <c r="B21" s="35" t="s">
        <v>80</v>
      </c>
      <c r="C21" s="24" t="s">
        <v>15</v>
      </c>
      <c r="D21" s="21">
        <v>1</v>
      </c>
      <c r="E21" s="29">
        <v>12</v>
      </c>
      <c r="F21" s="29">
        <f t="shared" si="0"/>
        <v>12</v>
      </c>
      <c r="G21" s="29">
        <v>0</v>
      </c>
      <c r="H21" s="29">
        <f t="shared" si="47"/>
        <v>0</v>
      </c>
      <c r="I21" s="29">
        <v>21</v>
      </c>
      <c r="J21" s="29">
        <f t="shared" si="48"/>
        <v>252</v>
      </c>
      <c r="K21" s="29">
        <v>21</v>
      </c>
      <c r="L21" s="29">
        <f t="shared" si="49"/>
        <v>252</v>
      </c>
      <c r="M21" s="29">
        <v>22</v>
      </c>
      <c r="N21" s="29">
        <f t="shared" si="50"/>
        <v>264</v>
      </c>
      <c r="O21" s="29">
        <v>23</v>
      </c>
      <c r="P21" s="29">
        <f t="shared" si="51"/>
        <v>276</v>
      </c>
      <c r="Q21" s="29">
        <v>20</v>
      </c>
      <c r="R21" s="30">
        <f t="shared" si="52"/>
        <v>240</v>
      </c>
      <c r="S21" s="29">
        <v>23</v>
      </c>
      <c r="T21" s="30">
        <f t="shared" si="53"/>
        <v>276</v>
      </c>
      <c r="U21" s="29">
        <v>22</v>
      </c>
      <c r="V21" s="30">
        <f t="shared" si="54"/>
        <v>264</v>
      </c>
      <c r="W21" s="29">
        <v>21</v>
      </c>
      <c r="X21" s="30">
        <f t="shared" si="55"/>
        <v>252</v>
      </c>
      <c r="Y21" s="29">
        <v>23</v>
      </c>
      <c r="Z21" s="30">
        <f t="shared" si="56"/>
        <v>276</v>
      </c>
      <c r="AA21" s="29">
        <v>21</v>
      </c>
      <c r="AB21" s="30">
        <f t="shared" si="57"/>
        <v>252</v>
      </c>
      <c r="AC21" s="30">
        <v>22</v>
      </c>
      <c r="AD21" s="30">
        <f t="shared" si="58"/>
        <v>264</v>
      </c>
      <c r="AE21" s="29">
        <f t="shared" si="28"/>
        <v>130</v>
      </c>
      <c r="AF21" s="31">
        <f t="shared" si="59"/>
        <v>2868</v>
      </c>
      <c r="AG21" s="68">
        <f t="shared" si="60"/>
        <v>2868</v>
      </c>
      <c r="AH21" s="32" t="s">
        <v>205</v>
      </c>
      <c r="AI21" s="33" t="s">
        <v>55</v>
      </c>
    </row>
    <row r="22" spans="1:35" s="28" customFormat="1" ht="25.5" x14ac:dyDescent="0.25">
      <c r="A22" s="35" t="s">
        <v>23</v>
      </c>
      <c r="B22" s="35" t="s">
        <v>80</v>
      </c>
      <c r="C22" s="24" t="s">
        <v>15</v>
      </c>
      <c r="D22" s="21">
        <v>1</v>
      </c>
      <c r="E22" s="29">
        <v>12</v>
      </c>
      <c r="F22" s="29">
        <f t="shared" si="0"/>
        <v>12</v>
      </c>
      <c r="G22" s="29">
        <v>0</v>
      </c>
      <c r="H22" s="29">
        <f t="shared" si="47"/>
        <v>0</v>
      </c>
      <c r="I22" s="29">
        <v>21</v>
      </c>
      <c r="J22" s="29">
        <f t="shared" si="48"/>
        <v>252</v>
      </c>
      <c r="K22" s="29">
        <v>21</v>
      </c>
      <c r="L22" s="29">
        <f t="shared" si="49"/>
        <v>252</v>
      </c>
      <c r="M22" s="29">
        <v>22</v>
      </c>
      <c r="N22" s="29">
        <f t="shared" si="50"/>
        <v>264</v>
      </c>
      <c r="O22" s="29">
        <v>23</v>
      </c>
      <c r="P22" s="29">
        <f t="shared" si="51"/>
        <v>276</v>
      </c>
      <c r="Q22" s="29">
        <v>20</v>
      </c>
      <c r="R22" s="30">
        <f t="shared" si="52"/>
        <v>240</v>
      </c>
      <c r="S22" s="29">
        <v>23</v>
      </c>
      <c r="T22" s="30">
        <f t="shared" si="53"/>
        <v>276</v>
      </c>
      <c r="U22" s="29">
        <v>22</v>
      </c>
      <c r="V22" s="30">
        <f t="shared" si="54"/>
        <v>264</v>
      </c>
      <c r="W22" s="29">
        <v>21</v>
      </c>
      <c r="X22" s="30">
        <f t="shared" si="55"/>
        <v>252</v>
      </c>
      <c r="Y22" s="29">
        <v>23</v>
      </c>
      <c r="Z22" s="30">
        <f t="shared" si="56"/>
        <v>276</v>
      </c>
      <c r="AA22" s="29">
        <v>21</v>
      </c>
      <c r="AB22" s="30">
        <f t="shared" si="57"/>
        <v>252</v>
      </c>
      <c r="AC22" s="30">
        <v>22</v>
      </c>
      <c r="AD22" s="30">
        <f t="shared" si="58"/>
        <v>264</v>
      </c>
      <c r="AE22" s="29">
        <f t="shared" si="28"/>
        <v>130</v>
      </c>
      <c r="AF22" s="31">
        <f t="shared" si="59"/>
        <v>2868</v>
      </c>
      <c r="AG22" s="68">
        <f t="shared" si="60"/>
        <v>2868</v>
      </c>
      <c r="AH22" s="32" t="s">
        <v>205</v>
      </c>
      <c r="AI22" s="33" t="s">
        <v>55</v>
      </c>
    </row>
    <row r="23" spans="1:35" s="28" customFormat="1" ht="39.75" customHeight="1" x14ac:dyDescent="0.25">
      <c r="A23" s="35" t="s">
        <v>24</v>
      </c>
      <c r="B23" s="35" t="s">
        <v>81</v>
      </c>
      <c r="C23" s="24" t="s">
        <v>15</v>
      </c>
      <c r="D23" s="21">
        <v>1</v>
      </c>
      <c r="E23" s="29">
        <v>12</v>
      </c>
      <c r="F23" s="29">
        <f t="shared" si="0"/>
        <v>12</v>
      </c>
      <c r="G23" s="29">
        <v>0</v>
      </c>
      <c r="H23" s="29">
        <f t="shared" si="47"/>
        <v>0</v>
      </c>
      <c r="I23" s="29">
        <v>21</v>
      </c>
      <c r="J23" s="29">
        <f t="shared" si="48"/>
        <v>252</v>
      </c>
      <c r="K23" s="29">
        <v>21</v>
      </c>
      <c r="L23" s="29">
        <f t="shared" si="49"/>
        <v>252</v>
      </c>
      <c r="M23" s="29">
        <v>22</v>
      </c>
      <c r="N23" s="29">
        <f t="shared" si="50"/>
        <v>264</v>
      </c>
      <c r="O23" s="29">
        <v>23</v>
      </c>
      <c r="P23" s="29">
        <f t="shared" si="51"/>
        <v>276</v>
      </c>
      <c r="Q23" s="29">
        <v>20</v>
      </c>
      <c r="R23" s="30">
        <f t="shared" si="52"/>
        <v>240</v>
      </c>
      <c r="S23" s="29">
        <v>23</v>
      </c>
      <c r="T23" s="30">
        <f t="shared" si="53"/>
        <v>276</v>
      </c>
      <c r="U23" s="29">
        <v>22</v>
      </c>
      <c r="V23" s="30">
        <f t="shared" si="54"/>
        <v>264</v>
      </c>
      <c r="W23" s="29">
        <v>21</v>
      </c>
      <c r="X23" s="30">
        <f t="shared" si="55"/>
        <v>252</v>
      </c>
      <c r="Y23" s="29">
        <v>23</v>
      </c>
      <c r="Z23" s="30">
        <f t="shared" si="56"/>
        <v>276</v>
      </c>
      <c r="AA23" s="29">
        <v>21</v>
      </c>
      <c r="AB23" s="30">
        <f t="shared" si="57"/>
        <v>252</v>
      </c>
      <c r="AC23" s="30">
        <v>22</v>
      </c>
      <c r="AD23" s="30">
        <f t="shared" si="58"/>
        <v>264</v>
      </c>
      <c r="AE23" s="29">
        <f t="shared" si="28"/>
        <v>130</v>
      </c>
      <c r="AF23" s="31">
        <f t="shared" si="59"/>
        <v>2868</v>
      </c>
      <c r="AG23" s="68">
        <f t="shared" si="60"/>
        <v>2868</v>
      </c>
      <c r="AH23" s="32" t="s">
        <v>205</v>
      </c>
      <c r="AI23" s="33" t="s">
        <v>55</v>
      </c>
    </row>
    <row r="24" spans="1:35" s="28" customFormat="1" ht="30" customHeight="1" x14ac:dyDescent="0.25">
      <c r="A24" s="72" t="s">
        <v>25</v>
      </c>
      <c r="B24" s="72" t="s">
        <v>81</v>
      </c>
      <c r="C24" s="24" t="s">
        <v>11</v>
      </c>
      <c r="D24" s="21">
        <v>1</v>
      </c>
      <c r="E24" s="29">
        <v>12</v>
      </c>
      <c r="F24" s="29">
        <f t="shared" si="0"/>
        <v>12</v>
      </c>
      <c r="G24" s="29">
        <v>0</v>
      </c>
      <c r="H24" s="29">
        <f t="shared" si="47"/>
        <v>0</v>
      </c>
      <c r="I24" s="29">
        <v>29</v>
      </c>
      <c r="J24" s="29">
        <f t="shared" si="48"/>
        <v>348</v>
      </c>
      <c r="K24" s="29">
        <v>31</v>
      </c>
      <c r="L24" s="29">
        <f t="shared" si="49"/>
        <v>372</v>
      </c>
      <c r="M24" s="29">
        <v>30</v>
      </c>
      <c r="N24" s="29">
        <f t="shared" si="50"/>
        <v>360</v>
      </c>
      <c r="O24" s="29">
        <v>31</v>
      </c>
      <c r="P24" s="29">
        <f t="shared" si="51"/>
        <v>372</v>
      </c>
      <c r="Q24" s="29">
        <v>30</v>
      </c>
      <c r="R24" s="30">
        <f t="shared" si="52"/>
        <v>360</v>
      </c>
      <c r="S24" s="29">
        <v>31</v>
      </c>
      <c r="T24" s="30">
        <f t="shared" si="53"/>
        <v>372</v>
      </c>
      <c r="U24" s="29">
        <v>31</v>
      </c>
      <c r="V24" s="30">
        <f t="shared" si="54"/>
        <v>372</v>
      </c>
      <c r="W24" s="29">
        <v>30</v>
      </c>
      <c r="X24" s="30">
        <f t="shared" si="55"/>
        <v>360</v>
      </c>
      <c r="Y24" s="29">
        <v>31</v>
      </c>
      <c r="Z24" s="30">
        <f t="shared" si="56"/>
        <v>372</v>
      </c>
      <c r="AA24" s="29">
        <v>30</v>
      </c>
      <c r="AB24" s="30">
        <f t="shared" si="57"/>
        <v>360</v>
      </c>
      <c r="AC24" s="30">
        <v>31</v>
      </c>
      <c r="AD24" s="30">
        <f t="shared" si="58"/>
        <v>372</v>
      </c>
      <c r="AE24" s="29">
        <f t="shared" ref="AE24:AE27" si="61">G24+I24+K24+M24+O24+Q24+S24+U24+W24+Y24+AA24+AC24</f>
        <v>335</v>
      </c>
      <c r="AF24" s="31">
        <f t="shared" si="59"/>
        <v>4020</v>
      </c>
      <c r="AG24" s="68">
        <f t="shared" si="60"/>
        <v>4020</v>
      </c>
      <c r="AH24" s="32" t="s">
        <v>205</v>
      </c>
      <c r="AI24" s="33" t="s">
        <v>55</v>
      </c>
    </row>
    <row r="25" spans="1:35" s="28" customFormat="1" ht="25.5" x14ac:dyDescent="0.25">
      <c r="A25" s="72"/>
      <c r="B25" s="72"/>
      <c r="C25" s="24" t="s">
        <v>20</v>
      </c>
      <c r="D25" s="29">
        <v>1</v>
      </c>
      <c r="E25" s="29">
        <v>12</v>
      </c>
      <c r="F25" s="29">
        <f t="shared" si="0"/>
        <v>12</v>
      </c>
      <c r="G25" s="29">
        <v>0</v>
      </c>
      <c r="H25" s="29">
        <f t="shared" si="47"/>
        <v>0</v>
      </c>
      <c r="I25" s="29">
        <v>29</v>
      </c>
      <c r="J25" s="29">
        <f t="shared" si="48"/>
        <v>348</v>
      </c>
      <c r="K25" s="29">
        <v>31</v>
      </c>
      <c r="L25" s="29">
        <f t="shared" si="49"/>
        <v>372</v>
      </c>
      <c r="M25" s="29">
        <v>30</v>
      </c>
      <c r="N25" s="29">
        <f t="shared" si="50"/>
        <v>360</v>
      </c>
      <c r="O25" s="29">
        <v>31</v>
      </c>
      <c r="P25" s="29">
        <f t="shared" si="51"/>
        <v>372</v>
      </c>
      <c r="Q25" s="29">
        <v>30</v>
      </c>
      <c r="R25" s="30">
        <f t="shared" si="52"/>
        <v>360</v>
      </c>
      <c r="S25" s="29">
        <v>31</v>
      </c>
      <c r="T25" s="30">
        <f t="shared" si="53"/>
        <v>372</v>
      </c>
      <c r="U25" s="29">
        <v>31</v>
      </c>
      <c r="V25" s="30">
        <f t="shared" si="54"/>
        <v>372</v>
      </c>
      <c r="W25" s="29">
        <v>30</v>
      </c>
      <c r="X25" s="30">
        <f t="shared" si="55"/>
        <v>360</v>
      </c>
      <c r="Y25" s="29">
        <v>31</v>
      </c>
      <c r="Z25" s="30">
        <f t="shared" si="56"/>
        <v>372</v>
      </c>
      <c r="AA25" s="29">
        <v>30</v>
      </c>
      <c r="AB25" s="30">
        <f t="shared" si="57"/>
        <v>360</v>
      </c>
      <c r="AC25" s="30">
        <v>31</v>
      </c>
      <c r="AD25" s="30">
        <f t="shared" si="58"/>
        <v>372</v>
      </c>
      <c r="AE25" s="29">
        <f t="shared" si="61"/>
        <v>335</v>
      </c>
      <c r="AF25" s="31">
        <f t="shared" si="59"/>
        <v>4020</v>
      </c>
      <c r="AG25" s="68">
        <f t="shared" si="60"/>
        <v>4020</v>
      </c>
      <c r="AH25" s="32" t="s">
        <v>205</v>
      </c>
      <c r="AI25" s="33" t="s">
        <v>55</v>
      </c>
    </row>
    <row r="26" spans="1:35" s="28" customFormat="1" ht="25.5" x14ac:dyDescent="0.25">
      <c r="A26" s="72" t="s">
        <v>26</v>
      </c>
      <c r="B26" s="72" t="s">
        <v>80</v>
      </c>
      <c r="C26" s="24" t="s">
        <v>11</v>
      </c>
      <c r="D26" s="21">
        <v>1</v>
      </c>
      <c r="E26" s="29">
        <v>12</v>
      </c>
      <c r="F26" s="29">
        <f t="shared" si="0"/>
        <v>12</v>
      </c>
      <c r="G26" s="29">
        <v>0</v>
      </c>
      <c r="H26" s="29">
        <f t="shared" si="47"/>
        <v>0</v>
      </c>
      <c r="I26" s="29">
        <v>29</v>
      </c>
      <c r="J26" s="29">
        <f t="shared" si="48"/>
        <v>348</v>
      </c>
      <c r="K26" s="29">
        <v>31</v>
      </c>
      <c r="L26" s="29">
        <f t="shared" si="49"/>
        <v>372</v>
      </c>
      <c r="M26" s="29">
        <v>30</v>
      </c>
      <c r="N26" s="29">
        <f t="shared" si="50"/>
        <v>360</v>
      </c>
      <c r="O26" s="29">
        <v>31</v>
      </c>
      <c r="P26" s="29">
        <f t="shared" si="51"/>
        <v>372</v>
      </c>
      <c r="Q26" s="29">
        <v>30</v>
      </c>
      <c r="R26" s="30">
        <f t="shared" si="52"/>
        <v>360</v>
      </c>
      <c r="S26" s="29">
        <v>31</v>
      </c>
      <c r="T26" s="30">
        <f t="shared" si="53"/>
        <v>372</v>
      </c>
      <c r="U26" s="29">
        <v>31</v>
      </c>
      <c r="V26" s="30">
        <f t="shared" si="54"/>
        <v>372</v>
      </c>
      <c r="W26" s="29">
        <v>30</v>
      </c>
      <c r="X26" s="30">
        <f t="shared" si="55"/>
        <v>360</v>
      </c>
      <c r="Y26" s="29">
        <v>31</v>
      </c>
      <c r="Z26" s="30">
        <f t="shared" si="56"/>
        <v>372</v>
      </c>
      <c r="AA26" s="29">
        <v>30</v>
      </c>
      <c r="AB26" s="30">
        <f t="shared" si="57"/>
        <v>360</v>
      </c>
      <c r="AC26" s="30">
        <v>31</v>
      </c>
      <c r="AD26" s="30">
        <f t="shared" si="58"/>
        <v>372</v>
      </c>
      <c r="AE26" s="29">
        <f t="shared" si="61"/>
        <v>335</v>
      </c>
      <c r="AF26" s="31">
        <f t="shared" si="59"/>
        <v>4020</v>
      </c>
      <c r="AG26" s="68">
        <f t="shared" si="60"/>
        <v>4020</v>
      </c>
      <c r="AH26" s="32" t="s">
        <v>205</v>
      </c>
      <c r="AI26" s="33" t="s">
        <v>55</v>
      </c>
    </row>
    <row r="27" spans="1:35" s="28" customFormat="1" ht="25.5" x14ac:dyDescent="0.25">
      <c r="A27" s="72"/>
      <c r="B27" s="72"/>
      <c r="C27" s="24" t="s">
        <v>20</v>
      </c>
      <c r="D27" s="29">
        <v>1</v>
      </c>
      <c r="E27" s="29">
        <v>12</v>
      </c>
      <c r="F27" s="29">
        <f t="shared" si="0"/>
        <v>12</v>
      </c>
      <c r="G27" s="29">
        <v>0</v>
      </c>
      <c r="H27" s="29">
        <f t="shared" si="47"/>
        <v>0</v>
      </c>
      <c r="I27" s="29">
        <v>29</v>
      </c>
      <c r="J27" s="29">
        <f t="shared" si="48"/>
        <v>348</v>
      </c>
      <c r="K27" s="29">
        <v>31</v>
      </c>
      <c r="L27" s="29">
        <f t="shared" si="49"/>
        <v>372</v>
      </c>
      <c r="M27" s="29">
        <v>30</v>
      </c>
      <c r="N27" s="29">
        <f t="shared" si="50"/>
        <v>360</v>
      </c>
      <c r="O27" s="29">
        <v>31</v>
      </c>
      <c r="P27" s="29">
        <f t="shared" si="51"/>
        <v>372</v>
      </c>
      <c r="Q27" s="29">
        <v>30</v>
      </c>
      <c r="R27" s="30">
        <f t="shared" si="52"/>
        <v>360</v>
      </c>
      <c r="S27" s="29">
        <v>31</v>
      </c>
      <c r="T27" s="30">
        <f t="shared" si="53"/>
        <v>372</v>
      </c>
      <c r="U27" s="29">
        <v>31</v>
      </c>
      <c r="V27" s="30">
        <f t="shared" si="54"/>
        <v>372</v>
      </c>
      <c r="W27" s="29">
        <v>30</v>
      </c>
      <c r="X27" s="30">
        <f t="shared" si="55"/>
        <v>360</v>
      </c>
      <c r="Y27" s="29">
        <v>31</v>
      </c>
      <c r="Z27" s="30">
        <f t="shared" si="56"/>
        <v>372</v>
      </c>
      <c r="AA27" s="29">
        <v>30</v>
      </c>
      <c r="AB27" s="30">
        <f t="shared" si="57"/>
        <v>360</v>
      </c>
      <c r="AC27" s="30">
        <v>31</v>
      </c>
      <c r="AD27" s="30">
        <f t="shared" si="58"/>
        <v>372</v>
      </c>
      <c r="AE27" s="29">
        <f t="shared" si="61"/>
        <v>335</v>
      </c>
      <c r="AF27" s="31">
        <f t="shared" si="59"/>
        <v>4020</v>
      </c>
      <c r="AG27" s="68">
        <f t="shared" si="60"/>
        <v>4020</v>
      </c>
      <c r="AH27" s="32" t="s">
        <v>205</v>
      </c>
      <c r="AI27" s="33" t="s">
        <v>55</v>
      </c>
    </row>
    <row r="28" spans="1:35" s="28" customFormat="1" ht="25.5" x14ac:dyDescent="0.25">
      <c r="A28" s="36" t="s">
        <v>27</v>
      </c>
      <c r="B28" s="35" t="s">
        <v>82</v>
      </c>
      <c r="C28" s="24" t="s">
        <v>15</v>
      </c>
      <c r="D28" s="21">
        <v>1</v>
      </c>
      <c r="E28" s="29">
        <v>12</v>
      </c>
      <c r="F28" s="29">
        <f t="shared" si="0"/>
        <v>12</v>
      </c>
      <c r="G28" s="29">
        <v>0</v>
      </c>
      <c r="H28" s="29">
        <f>F28*G28</f>
        <v>0</v>
      </c>
      <c r="I28" s="29">
        <v>21</v>
      </c>
      <c r="J28" s="29">
        <f>I28*F28</f>
        <v>252</v>
      </c>
      <c r="K28" s="29">
        <v>21</v>
      </c>
      <c r="L28" s="29">
        <f>K28*F28</f>
        <v>252</v>
      </c>
      <c r="M28" s="29">
        <v>22</v>
      </c>
      <c r="N28" s="29">
        <f>M28*F28</f>
        <v>264</v>
      </c>
      <c r="O28" s="29">
        <v>23</v>
      </c>
      <c r="P28" s="29">
        <f>O28*F28</f>
        <v>276</v>
      </c>
      <c r="Q28" s="29">
        <v>20</v>
      </c>
      <c r="R28" s="30">
        <f>Q28*F28</f>
        <v>240</v>
      </c>
      <c r="S28" s="29">
        <v>23</v>
      </c>
      <c r="T28" s="30">
        <f>S28*F28</f>
        <v>276</v>
      </c>
      <c r="U28" s="29">
        <v>22</v>
      </c>
      <c r="V28" s="30">
        <f>U28*F28</f>
        <v>264</v>
      </c>
      <c r="W28" s="29">
        <v>21</v>
      </c>
      <c r="X28" s="30">
        <f>W28*F28</f>
        <v>252</v>
      </c>
      <c r="Y28" s="29">
        <v>23</v>
      </c>
      <c r="Z28" s="30">
        <f>Y28*F28</f>
        <v>276</v>
      </c>
      <c r="AA28" s="29">
        <v>21</v>
      </c>
      <c r="AB28" s="30">
        <f>AA28*F28</f>
        <v>252</v>
      </c>
      <c r="AC28" s="30">
        <v>22</v>
      </c>
      <c r="AD28" s="30">
        <f>AC28*F28</f>
        <v>264</v>
      </c>
      <c r="AE28" s="29">
        <f t="shared" si="28"/>
        <v>130</v>
      </c>
      <c r="AF28" s="31">
        <f>H28+J28+L28+N28+P28+R28+T28+V28+X28+Z28+AB28+AD28</f>
        <v>2868</v>
      </c>
      <c r="AG28" s="68">
        <f>H28+J28+L28+N28+P28+R28+T28+V28+X28+Z28+AB28+AD28</f>
        <v>2868</v>
      </c>
      <c r="AH28" s="32" t="s">
        <v>205</v>
      </c>
      <c r="AI28" s="33" t="s">
        <v>55</v>
      </c>
    </row>
    <row r="29" spans="1:35" s="28" customFormat="1" ht="45" customHeight="1" x14ac:dyDescent="0.25">
      <c r="A29" s="72" t="s">
        <v>28</v>
      </c>
      <c r="B29" s="72" t="s">
        <v>83</v>
      </c>
      <c r="C29" s="24" t="s">
        <v>8</v>
      </c>
      <c r="D29" s="21">
        <v>2</v>
      </c>
      <c r="E29" s="29">
        <v>12</v>
      </c>
      <c r="F29" s="29">
        <f t="shared" si="0"/>
        <v>24</v>
      </c>
      <c r="G29" s="29">
        <v>0</v>
      </c>
      <c r="H29" s="29">
        <f t="shared" ref="H29:H32" si="62">F29*G29</f>
        <v>0</v>
      </c>
      <c r="I29" s="29">
        <v>29</v>
      </c>
      <c r="J29" s="29">
        <f t="shared" ref="J29:J32" si="63">I29*F29</f>
        <v>696</v>
      </c>
      <c r="K29" s="29">
        <v>31</v>
      </c>
      <c r="L29" s="29">
        <f t="shared" ref="L29:L32" si="64">K29*F29</f>
        <v>744</v>
      </c>
      <c r="M29" s="29">
        <v>30</v>
      </c>
      <c r="N29" s="29">
        <f t="shared" ref="N29:N32" si="65">M29*F29</f>
        <v>720</v>
      </c>
      <c r="O29" s="29">
        <v>31</v>
      </c>
      <c r="P29" s="29">
        <f t="shared" ref="P29:P32" si="66">O29*F29</f>
        <v>744</v>
      </c>
      <c r="Q29" s="29">
        <v>30</v>
      </c>
      <c r="R29" s="30">
        <f t="shared" ref="R29:R32" si="67">Q29*F29</f>
        <v>720</v>
      </c>
      <c r="S29" s="29">
        <v>31</v>
      </c>
      <c r="T29" s="30">
        <f t="shared" ref="T29:T32" si="68">S29*F29</f>
        <v>744</v>
      </c>
      <c r="U29" s="29">
        <v>31</v>
      </c>
      <c r="V29" s="30">
        <f t="shared" ref="V29:V32" si="69">U29*F29</f>
        <v>744</v>
      </c>
      <c r="W29" s="29">
        <v>30</v>
      </c>
      <c r="X29" s="30">
        <f t="shared" ref="X29:X32" si="70">W29*F29</f>
        <v>720</v>
      </c>
      <c r="Y29" s="29">
        <v>31</v>
      </c>
      <c r="Z29" s="30">
        <f t="shared" ref="Z29:Z32" si="71">Y29*F29</f>
        <v>744</v>
      </c>
      <c r="AA29" s="29">
        <v>30</v>
      </c>
      <c r="AB29" s="30">
        <f t="shared" ref="AB29:AB32" si="72">AA29*F29</f>
        <v>720</v>
      </c>
      <c r="AC29" s="30">
        <v>31</v>
      </c>
      <c r="AD29" s="30">
        <f t="shared" ref="AD29:AD32" si="73">AC29*F29</f>
        <v>744</v>
      </c>
      <c r="AE29" s="29">
        <f t="shared" ref="AE29:AE32" si="74">G29+I29+K29+M29+O29+Q29+S29+U29+W29+Y29+AA29+AC29</f>
        <v>335</v>
      </c>
      <c r="AF29" s="31">
        <f t="shared" ref="AF29:AF32" si="75">H29+J29+L29+N29+P29+R29+T29+V29+X29+Z29+AB29+AD29</f>
        <v>8040</v>
      </c>
      <c r="AG29" s="68">
        <f t="shared" ref="AG29:AG32" si="76">H29+J29+L29+N29+P29+R29+T29+V29+X29+Z29+AB29+AD29</f>
        <v>8040</v>
      </c>
      <c r="AH29" s="32" t="s">
        <v>205</v>
      </c>
      <c r="AI29" s="33" t="s">
        <v>55</v>
      </c>
    </row>
    <row r="30" spans="1:35" s="28" customFormat="1" ht="51.75" customHeight="1" x14ac:dyDescent="0.25">
      <c r="A30" s="72"/>
      <c r="B30" s="72"/>
      <c r="C30" s="24" t="s">
        <v>20</v>
      </c>
      <c r="D30" s="29">
        <v>2</v>
      </c>
      <c r="E30" s="29">
        <v>12</v>
      </c>
      <c r="F30" s="29">
        <f t="shared" si="0"/>
        <v>24</v>
      </c>
      <c r="G30" s="29">
        <v>0</v>
      </c>
      <c r="H30" s="29">
        <f t="shared" si="62"/>
        <v>0</v>
      </c>
      <c r="I30" s="29">
        <v>29</v>
      </c>
      <c r="J30" s="29">
        <f t="shared" si="63"/>
        <v>696</v>
      </c>
      <c r="K30" s="29">
        <v>31</v>
      </c>
      <c r="L30" s="29">
        <f t="shared" si="64"/>
        <v>744</v>
      </c>
      <c r="M30" s="29">
        <v>30</v>
      </c>
      <c r="N30" s="29">
        <f t="shared" si="65"/>
        <v>720</v>
      </c>
      <c r="O30" s="29">
        <v>31</v>
      </c>
      <c r="P30" s="29">
        <f t="shared" si="66"/>
        <v>744</v>
      </c>
      <c r="Q30" s="29">
        <v>30</v>
      </c>
      <c r="R30" s="30">
        <f t="shared" si="67"/>
        <v>720</v>
      </c>
      <c r="S30" s="29">
        <v>31</v>
      </c>
      <c r="T30" s="30">
        <f t="shared" si="68"/>
        <v>744</v>
      </c>
      <c r="U30" s="29">
        <v>31</v>
      </c>
      <c r="V30" s="30">
        <f t="shared" si="69"/>
        <v>744</v>
      </c>
      <c r="W30" s="29">
        <v>30</v>
      </c>
      <c r="X30" s="30">
        <f t="shared" si="70"/>
        <v>720</v>
      </c>
      <c r="Y30" s="29">
        <v>31</v>
      </c>
      <c r="Z30" s="30">
        <f t="shared" si="71"/>
        <v>744</v>
      </c>
      <c r="AA30" s="29">
        <v>30</v>
      </c>
      <c r="AB30" s="30">
        <f t="shared" si="72"/>
        <v>720</v>
      </c>
      <c r="AC30" s="30">
        <v>31</v>
      </c>
      <c r="AD30" s="30">
        <f t="shared" si="73"/>
        <v>744</v>
      </c>
      <c r="AE30" s="29">
        <f t="shared" si="74"/>
        <v>335</v>
      </c>
      <c r="AF30" s="31">
        <f t="shared" si="75"/>
        <v>8040</v>
      </c>
      <c r="AG30" s="68">
        <f t="shared" si="76"/>
        <v>8040</v>
      </c>
      <c r="AH30" s="32" t="s">
        <v>205</v>
      </c>
      <c r="AI30" s="33" t="s">
        <v>55</v>
      </c>
    </row>
    <row r="31" spans="1:35" s="28" customFormat="1" ht="25.5" x14ac:dyDescent="0.25">
      <c r="A31" s="72" t="s">
        <v>29</v>
      </c>
      <c r="B31" s="72" t="s">
        <v>84</v>
      </c>
      <c r="C31" s="24" t="s">
        <v>11</v>
      </c>
      <c r="D31" s="21">
        <v>1</v>
      </c>
      <c r="E31" s="29">
        <v>12</v>
      </c>
      <c r="F31" s="29">
        <f t="shared" si="0"/>
        <v>12</v>
      </c>
      <c r="G31" s="29">
        <v>0</v>
      </c>
      <c r="H31" s="29">
        <f t="shared" si="62"/>
        <v>0</v>
      </c>
      <c r="I31" s="29">
        <v>29</v>
      </c>
      <c r="J31" s="29">
        <f t="shared" si="63"/>
        <v>348</v>
      </c>
      <c r="K31" s="29">
        <v>31</v>
      </c>
      <c r="L31" s="29">
        <f t="shared" si="64"/>
        <v>372</v>
      </c>
      <c r="M31" s="29">
        <v>30</v>
      </c>
      <c r="N31" s="29">
        <f t="shared" si="65"/>
        <v>360</v>
      </c>
      <c r="O31" s="29">
        <v>31</v>
      </c>
      <c r="P31" s="29">
        <f t="shared" si="66"/>
        <v>372</v>
      </c>
      <c r="Q31" s="29">
        <v>30</v>
      </c>
      <c r="R31" s="30">
        <f t="shared" si="67"/>
        <v>360</v>
      </c>
      <c r="S31" s="29">
        <v>31</v>
      </c>
      <c r="T31" s="30">
        <f t="shared" si="68"/>
        <v>372</v>
      </c>
      <c r="U31" s="29">
        <v>31</v>
      </c>
      <c r="V31" s="30">
        <f t="shared" si="69"/>
        <v>372</v>
      </c>
      <c r="W31" s="29">
        <v>30</v>
      </c>
      <c r="X31" s="30">
        <f t="shared" si="70"/>
        <v>360</v>
      </c>
      <c r="Y31" s="29">
        <v>31</v>
      </c>
      <c r="Z31" s="30">
        <f t="shared" si="71"/>
        <v>372</v>
      </c>
      <c r="AA31" s="29">
        <v>30</v>
      </c>
      <c r="AB31" s="30">
        <f t="shared" si="72"/>
        <v>360</v>
      </c>
      <c r="AC31" s="30">
        <v>31</v>
      </c>
      <c r="AD31" s="30">
        <f t="shared" si="73"/>
        <v>372</v>
      </c>
      <c r="AE31" s="29">
        <f t="shared" si="74"/>
        <v>335</v>
      </c>
      <c r="AF31" s="31">
        <f t="shared" si="75"/>
        <v>4020</v>
      </c>
      <c r="AG31" s="68">
        <f t="shared" si="76"/>
        <v>4020</v>
      </c>
      <c r="AH31" s="32" t="s">
        <v>205</v>
      </c>
      <c r="AI31" s="33" t="s">
        <v>55</v>
      </c>
    </row>
    <row r="32" spans="1:35" s="28" customFormat="1" ht="25.5" x14ac:dyDescent="0.25">
      <c r="A32" s="72"/>
      <c r="B32" s="72"/>
      <c r="C32" s="24" t="s">
        <v>20</v>
      </c>
      <c r="D32" s="29">
        <v>1</v>
      </c>
      <c r="E32" s="29">
        <v>12</v>
      </c>
      <c r="F32" s="29">
        <f t="shared" si="0"/>
        <v>12</v>
      </c>
      <c r="G32" s="29">
        <v>0</v>
      </c>
      <c r="H32" s="29">
        <f t="shared" si="62"/>
        <v>0</v>
      </c>
      <c r="I32" s="29">
        <v>29</v>
      </c>
      <c r="J32" s="29">
        <f t="shared" si="63"/>
        <v>348</v>
      </c>
      <c r="K32" s="29">
        <v>31</v>
      </c>
      <c r="L32" s="29">
        <f t="shared" si="64"/>
        <v>372</v>
      </c>
      <c r="M32" s="29">
        <v>30</v>
      </c>
      <c r="N32" s="29">
        <f t="shared" si="65"/>
        <v>360</v>
      </c>
      <c r="O32" s="29">
        <v>31</v>
      </c>
      <c r="P32" s="29">
        <f t="shared" si="66"/>
        <v>372</v>
      </c>
      <c r="Q32" s="29">
        <v>30</v>
      </c>
      <c r="R32" s="30">
        <f t="shared" si="67"/>
        <v>360</v>
      </c>
      <c r="S32" s="29">
        <v>31</v>
      </c>
      <c r="T32" s="30">
        <f t="shared" si="68"/>
        <v>372</v>
      </c>
      <c r="U32" s="29">
        <v>31</v>
      </c>
      <c r="V32" s="30">
        <f t="shared" si="69"/>
        <v>372</v>
      </c>
      <c r="W32" s="29">
        <v>30</v>
      </c>
      <c r="X32" s="30">
        <f t="shared" si="70"/>
        <v>360</v>
      </c>
      <c r="Y32" s="29">
        <v>31</v>
      </c>
      <c r="Z32" s="30">
        <f t="shared" si="71"/>
        <v>372</v>
      </c>
      <c r="AA32" s="29">
        <v>30</v>
      </c>
      <c r="AB32" s="30">
        <f t="shared" si="72"/>
        <v>360</v>
      </c>
      <c r="AC32" s="30">
        <v>31</v>
      </c>
      <c r="AD32" s="30">
        <f t="shared" si="73"/>
        <v>372</v>
      </c>
      <c r="AE32" s="29">
        <f t="shared" si="74"/>
        <v>335</v>
      </c>
      <c r="AF32" s="31">
        <f t="shared" si="75"/>
        <v>4020</v>
      </c>
      <c r="AG32" s="68">
        <f t="shared" si="76"/>
        <v>4020</v>
      </c>
      <c r="AH32" s="32" t="s">
        <v>205</v>
      </c>
      <c r="AI32" s="33" t="s">
        <v>55</v>
      </c>
    </row>
    <row r="33" spans="1:35" s="28" customFormat="1" ht="56.25" customHeight="1" x14ac:dyDescent="0.25">
      <c r="A33" s="35" t="s">
        <v>30</v>
      </c>
      <c r="B33" s="35" t="s">
        <v>84</v>
      </c>
      <c r="C33" s="24" t="s">
        <v>15</v>
      </c>
      <c r="D33" s="21">
        <v>1</v>
      </c>
      <c r="E33" s="29">
        <v>12</v>
      </c>
      <c r="F33" s="29">
        <f t="shared" si="0"/>
        <v>12</v>
      </c>
      <c r="G33" s="29">
        <v>0</v>
      </c>
      <c r="H33" s="29">
        <f>F33*G33</f>
        <v>0</v>
      </c>
      <c r="I33" s="29">
        <v>21</v>
      </c>
      <c r="J33" s="29">
        <f>I33*F33</f>
        <v>252</v>
      </c>
      <c r="K33" s="29">
        <v>21</v>
      </c>
      <c r="L33" s="29">
        <f>K33*F33</f>
        <v>252</v>
      </c>
      <c r="M33" s="29">
        <v>22</v>
      </c>
      <c r="N33" s="29">
        <f>M33*F33</f>
        <v>264</v>
      </c>
      <c r="O33" s="29">
        <v>23</v>
      </c>
      <c r="P33" s="29">
        <f>O33*F33</f>
        <v>276</v>
      </c>
      <c r="Q33" s="29">
        <v>20</v>
      </c>
      <c r="R33" s="30">
        <f>Q33*F33</f>
        <v>240</v>
      </c>
      <c r="S33" s="29">
        <v>23</v>
      </c>
      <c r="T33" s="30">
        <f>S33*F33</f>
        <v>276</v>
      </c>
      <c r="U33" s="29">
        <v>22</v>
      </c>
      <c r="V33" s="30">
        <f>U33*F33</f>
        <v>264</v>
      </c>
      <c r="W33" s="29">
        <v>21</v>
      </c>
      <c r="X33" s="30">
        <f>W33*F33</f>
        <v>252</v>
      </c>
      <c r="Y33" s="29">
        <v>23</v>
      </c>
      <c r="Z33" s="30">
        <f>Y33*F33</f>
        <v>276</v>
      </c>
      <c r="AA33" s="29">
        <v>21</v>
      </c>
      <c r="AB33" s="30">
        <f>AA33*F33</f>
        <v>252</v>
      </c>
      <c r="AC33" s="30">
        <v>22</v>
      </c>
      <c r="AD33" s="30">
        <f>AC33*F33</f>
        <v>264</v>
      </c>
      <c r="AE33" s="29">
        <f t="shared" si="28"/>
        <v>130</v>
      </c>
      <c r="AF33" s="31">
        <f>H33+J33+L33+N33+P33+R33+T33+V33+X33+Z33+AB33+AD33</f>
        <v>2868</v>
      </c>
      <c r="AG33" s="68">
        <f>H33+J33+L33+N33+P33+R33+T33+V33+X33+Z33+AB33+AD33</f>
        <v>2868</v>
      </c>
      <c r="AH33" s="32" t="s">
        <v>205</v>
      </c>
      <c r="AI33" s="33" t="s">
        <v>55</v>
      </c>
    </row>
    <row r="34" spans="1:35" s="28" customFormat="1" ht="25.5" x14ac:dyDescent="0.25">
      <c r="A34" s="72" t="s">
        <v>201</v>
      </c>
      <c r="B34" s="72" t="s">
        <v>85</v>
      </c>
      <c r="C34" s="24" t="s">
        <v>11</v>
      </c>
      <c r="D34" s="21">
        <v>1</v>
      </c>
      <c r="E34" s="29">
        <v>12</v>
      </c>
      <c r="F34" s="29">
        <f t="shared" si="0"/>
        <v>12</v>
      </c>
      <c r="G34" s="29">
        <v>0</v>
      </c>
      <c r="H34" s="29">
        <f t="shared" ref="H34:H69" si="77">F34*G34</f>
        <v>0</v>
      </c>
      <c r="I34" s="29">
        <v>29</v>
      </c>
      <c r="J34" s="29">
        <f t="shared" ref="J34:J69" si="78">I34*F34</f>
        <v>348</v>
      </c>
      <c r="K34" s="29">
        <v>31</v>
      </c>
      <c r="L34" s="29">
        <f t="shared" ref="L34:L69" si="79">K34*F34</f>
        <v>372</v>
      </c>
      <c r="M34" s="29">
        <v>30</v>
      </c>
      <c r="N34" s="29">
        <f t="shared" ref="N34:N69" si="80">M34*F34</f>
        <v>360</v>
      </c>
      <c r="O34" s="29">
        <v>31</v>
      </c>
      <c r="P34" s="29">
        <f t="shared" ref="P34:P69" si="81">O34*F34</f>
        <v>372</v>
      </c>
      <c r="Q34" s="29">
        <v>30</v>
      </c>
      <c r="R34" s="30">
        <f t="shared" ref="R34:R69" si="82">Q34*F34</f>
        <v>360</v>
      </c>
      <c r="S34" s="29">
        <v>31</v>
      </c>
      <c r="T34" s="30">
        <f t="shared" ref="T34:T69" si="83">S34*F34</f>
        <v>372</v>
      </c>
      <c r="U34" s="29">
        <v>31</v>
      </c>
      <c r="V34" s="30">
        <f t="shared" ref="V34:V69" si="84">U34*F34</f>
        <v>372</v>
      </c>
      <c r="W34" s="29">
        <v>30</v>
      </c>
      <c r="X34" s="30">
        <f t="shared" ref="X34:X69" si="85">W34*F34</f>
        <v>360</v>
      </c>
      <c r="Y34" s="29">
        <v>31</v>
      </c>
      <c r="Z34" s="30">
        <f t="shared" ref="Z34:Z69" si="86">Y34*F34</f>
        <v>372</v>
      </c>
      <c r="AA34" s="29">
        <v>30</v>
      </c>
      <c r="AB34" s="30">
        <f t="shared" ref="AB34:AB69" si="87">AA34*F34</f>
        <v>360</v>
      </c>
      <c r="AC34" s="30">
        <v>31</v>
      </c>
      <c r="AD34" s="30">
        <f t="shared" ref="AD34:AD69" si="88">AC34*F34</f>
        <v>372</v>
      </c>
      <c r="AE34" s="29">
        <f t="shared" ref="AE34:AE69" si="89">G34+I34+K34+M34+O34+Q34+S34+U34+W34+Y34+AA34+AC34</f>
        <v>335</v>
      </c>
      <c r="AF34" s="31">
        <f t="shared" ref="AF34:AF69" si="90">H34+J34+L34+N34+P34+R34+T34+V34+X34+Z34+AB34+AD34</f>
        <v>4020</v>
      </c>
      <c r="AG34" s="68">
        <f t="shared" ref="AG34:AG69" si="91">H34+J34+L34+N34+P34+R34+T34+V34+X34+Z34+AB34+AD34</f>
        <v>4020</v>
      </c>
      <c r="AH34" s="32" t="s">
        <v>205</v>
      </c>
      <c r="AI34" s="33" t="s">
        <v>55</v>
      </c>
    </row>
    <row r="35" spans="1:35" s="28" customFormat="1" ht="25.5" x14ac:dyDescent="0.25">
      <c r="A35" s="72"/>
      <c r="B35" s="72"/>
      <c r="C35" s="24" t="s">
        <v>20</v>
      </c>
      <c r="D35" s="29">
        <v>1</v>
      </c>
      <c r="E35" s="29">
        <v>12</v>
      </c>
      <c r="F35" s="29">
        <f t="shared" si="0"/>
        <v>12</v>
      </c>
      <c r="G35" s="29">
        <v>0</v>
      </c>
      <c r="H35" s="29">
        <f t="shared" si="77"/>
        <v>0</v>
      </c>
      <c r="I35" s="29">
        <v>29</v>
      </c>
      <c r="J35" s="29">
        <f t="shared" si="78"/>
        <v>348</v>
      </c>
      <c r="K35" s="29">
        <v>31</v>
      </c>
      <c r="L35" s="29">
        <f t="shared" si="79"/>
        <v>372</v>
      </c>
      <c r="M35" s="29">
        <v>30</v>
      </c>
      <c r="N35" s="29">
        <f t="shared" si="80"/>
        <v>360</v>
      </c>
      <c r="O35" s="29">
        <v>31</v>
      </c>
      <c r="P35" s="29">
        <f t="shared" si="81"/>
        <v>372</v>
      </c>
      <c r="Q35" s="29">
        <v>30</v>
      </c>
      <c r="R35" s="30">
        <f t="shared" si="82"/>
        <v>360</v>
      </c>
      <c r="S35" s="29">
        <v>31</v>
      </c>
      <c r="T35" s="30">
        <f t="shared" si="83"/>
        <v>372</v>
      </c>
      <c r="U35" s="29">
        <v>31</v>
      </c>
      <c r="V35" s="30">
        <f t="shared" si="84"/>
        <v>372</v>
      </c>
      <c r="W35" s="29">
        <v>30</v>
      </c>
      <c r="X35" s="30">
        <f t="shared" si="85"/>
        <v>360</v>
      </c>
      <c r="Y35" s="29">
        <v>31</v>
      </c>
      <c r="Z35" s="30">
        <f t="shared" si="86"/>
        <v>372</v>
      </c>
      <c r="AA35" s="29">
        <v>30</v>
      </c>
      <c r="AB35" s="30">
        <f t="shared" si="87"/>
        <v>360</v>
      </c>
      <c r="AC35" s="30">
        <v>31</v>
      </c>
      <c r="AD35" s="30">
        <f t="shared" si="88"/>
        <v>372</v>
      </c>
      <c r="AE35" s="29">
        <f t="shared" si="89"/>
        <v>335</v>
      </c>
      <c r="AF35" s="31">
        <f t="shared" si="90"/>
        <v>4020</v>
      </c>
      <c r="AG35" s="68">
        <f t="shared" si="91"/>
        <v>4020</v>
      </c>
      <c r="AH35" s="32" t="s">
        <v>205</v>
      </c>
      <c r="AI35" s="33" t="s">
        <v>55</v>
      </c>
    </row>
    <row r="36" spans="1:35" s="28" customFormat="1" ht="25.5" x14ac:dyDescent="0.25">
      <c r="A36" s="72" t="s">
        <v>53</v>
      </c>
      <c r="B36" s="72" t="s">
        <v>86</v>
      </c>
      <c r="C36" s="24" t="s">
        <v>11</v>
      </c>
      <c r="D36" s="21">
        <v>1</v>
      </c>
      <c r="E36" s="29">
        <v>12</v>
      </c>
      <c r="F36" s="29">
        <f t="shared" ref="F36:F43" si="92">D36*E36</f>
        <v>12</v>
      </c>
      <c r="G36" s="29">
        <v>0</v>
      </c>
      <c r="H36" s="29">
        <f t="shared" si="77"/>
        <v>0</v>
      </c>
      <c r="I36" s="29">
        <v>29</v>
      </c>
      <c r="J36" s="29">
        <f t="shared" si="78"/>
        <v>348</v>
      </c>
      <c r="K36" s="29">
        <v>31</v>
      </c>
      <c r="L36" s="29">
        <f t="shared" si="79"/>
        <v>372</v>
      </c>
      <c r="M36" s="29">
        <v>30</v>
      </c>
      <c r="N36" s="29">
        <f t="shared" si="80"/>
        <v>360</v>
      </c>
      <c r="O36" s="29">
        <v>31</v>
      </c>
      <c r="P36" s="29">
        <f t="shared" si="81"/>
        <v>372</v>
      </c>
      <c r="Q36" s="29">
        <v>30</v>
      </c>
      <c r="R36" s="30">
        <f t="shared" si="82"/>
        <v>360</v>
      </c>
      <c r="S36" s="29">
        <v>31</v>
      </c>
      <c r="T36" s="30">
        <f t="shared" si="83"/>
        <v>372</v>
      </c>
      <c r="U36" s="29">
        <v>31</v>
      </c>
      <c r="V36" s="30">
        <f t="shared" si="84"/>
        <v>372</v>
      </c>
      <c r="W36" s="29">
        <v>30</v>
      </c>
      <c r="X36" s="30">
        <f t="shared" si="85"/>
        <v>360</v>
      </c>
      <c r="Y36" s="29">
        <v>31</v>
      </c>
      <c r="Z36" s="30">
        <f t="shared" si="86"/>
        <v>372</v>
      </c>
      <c r="AA36" s="29">
        <v>30</v>
      </c>
      <c r="AB36" s="30">
        <f t="shared" si="87"/>
        <v>360</v>
      </c>
      <c r="AC36" s="30">
        <v>31</v>
      </c>
      <c r="AD36" s="30">
        <f t="shared" si="88"/>
        <v>372</v>
      </c>
      <c r="AE36" s="29">
        <f t="shared" si="89"/>
        <v>335</v>
      </c>
      <c r="AF36" s="31">
        <f t="shared" si="90"/>
        <v>4020</v>
      </c>
      <c r="AG36" s="68">
        <f t="shared" si="91"/>
        <v>4020</v>
      </c>
      <c r="AH36" s="32" t="s">
        <v>205</v>
      </c>
      <c r="AI36" s="33" t="s">
        <v>56</v>
      </c>
    </row>
    <row r="37" spans="1:35" s="28" customFormat="1" ht="25.5" x14ac:dyDescent="0.25">
      <c r="A37" s="72"/>
      <c r="B37" s="72"/>
      <c r="C37" s="24" t="s">
        <v>20</v>
      </c>
      <c r="D37" s="29">
        <v>1</v>
      </c>
      <c r="E37" s="29">
        <v>12</v>
      </c>
      <c r="F37" s="29">
        <f t="shared" si="92"/>
        <v>12</v>
      </c>
      <c r="G37" s="29">
        <v>0</v>
      </c>
      <c r="H37" s="29">
        <f t="shared" si="77"/>
        <v>0</v>
      </c>
      <c r="I37" s="29">
        <v>29</v>
      </c>
      <c r="J37" s="29">
        <f t="shared" si="78"/>
        <v>348</v>
      </c>
      <c r="K37" s="29">
        <v>31</v>
      </c>
      <c r="L37" s="29">
        <f t="shared" si="79"/>
        <v>372</v>
      </c>
      <c r="M37" s="29">
        <v>30</v>
      </c>
      <c r="N37" s="29">
        <f t="shared" si="80"/>
        <v>360</v>
      </c>
      <c r="O37" s="29">
        <v>31</v>
      </c>
      <c r="P37" s="29">
        <f t="shared" si="81"/>
        <v>372</v>
      </c>
      <c r="Q37" s="29">
        <v>30</v>
      </c>
      <c r="R37" s="30">
        <f t="shared" si="82"/>
        <v>360</v>
      </c>
      <c r="S37" s="29">
        <v>31</v>
      </c>
      <c r="T37" s="30">
        <f t="shared" si="83"/>
        <v>372</v>
      </c>
      <c r="U37" s="29">
        <v>31</v>
      </c>
      <c r="V37" s="30">
        <f t="shared" si="84"/>
        <v>372</v>
      </c>
      <c r="W37" s="29">
        <v>30</v>
      </c>
      <c r="X37" s="30">
        <f t="shared" si="85"/>
        <v>360</v>
      </c>
      <c r="Y37" s="29">
        <v>31</v>
      </c>
      <c r="Z37" s="30">
        <f t="shared" si="86"/>
        <v>372</v>
      </c>
      <c r="AA37" s="29">
        <v>30</v>
      </c>
      <c r="AB37" s="30">
        <f t="shared" si="87"/>
        <v>360</v>
      </c>
      <c r="AC37" s="30">
        <v>31</v>
      </c>
      <c r="AD37" s="30">
        <f t="shared" si="88"/>
        <v>372</v>
      </c>
      <c r="AE37" s="29">
        <f t="shared" si="89"/>
        <v>335</v>
      </c>
      <c r="AF37" s="31">
        <f t="shared" si="90"/>
        <v>4020</v>
      </c>
      <c r="AG37" s="68">
        <f t="shared" si="91"/>
        <v>4020</v>
      </c>
      <c r="AH37" s="32" t="s">
        <v>205</v>
      </c>
      <c r="AI37" s="33" t="s">
        <v>56</v>
      </c>
    </row>
    <row r="38" spans="1:35" s="28" customFormat="1" ht="25.5" x14ac:dyDescent="0.25">
      <c r="A38" s="88" t="s">
        <v>54</v>
      </c>
      <c r="B38" s="72" t="s">
        <v>87</v>
      </c>
      <c r="C38" s="24" t="s">
        <v>11</v>
      </c>
      <c r="D38" s="21">
        <v>1</v>
      </c>
      <c r="E38" s="29">
        <v>12</v>
      </c>
      <c r="F38" s="29">
        <f t="shared" si="92"/>
        <v>12</v>
      </c>
      <c r="G38" s="29">
        <v>0</v>
      </c>
      <c r="H38" s="29">
        <f t="shared" si="77"/>
        <v>0</v>
      </c>
      <c r="I38" s="29">
        <v>29</v>
      </c>
      <c r="J38" s="29">
        <f t="shared" si="78"/>
        <v>348</v>
      </c>
      <c r="K38" s="29">
        <v>31</v>
      </c>
      <c r="L38" s="29">
        <f t="shared" si="79"/>
        <v>372</v>
      </c>
      <c r="M38" s="29">
        <v>30</v>
      </c>
      <c r="N38" s="29">
        <f t="shared" si="80"/>
        <v>360</v>
      </c>
      <c r="O38" s="29">
        <v>31</v>
      </c>
      <c r="P38" s="29">
        <f t="shared" si="81"/>
        <v>372</v>
      </c>
      <c r="Q38" s="29">
        <v>30</v>
      </c>
      <c r="R38" s="30">
        <f t="shared" si="82"/>
        <v>360</v>
      </c>
      <c r="S38" s="29">
        <v>31</v>
      </c>
      <c r="T38" s="30">
        <f t="shared" si="83"/>
        <v>372</v>
      </c>
      <c r="U38" s="29">
        <v>31</v>
      </c>
      <c r="V38" s="30">
        <f t="shared" si="84"/>
        <v>372</v>
      </c>
      <c r="W38" s="29">
        <v>30</v>
      </c>
      <c r="X38" s="30">
        <f t="shared" si="85"/>
        <v>360</v>
      </c>
      <c r="Y38" s="29">
        <v>31</v>
      </c>
      <c r="Z38" s="30">
        <f t="shared" si="86"/>
        <v>372</v>
      </c>
      <c r="AA38" s="29">
        <v>30</v>
      </c>
      <c r="AB38" s="30">
        <f t="shared" si="87"/>
        <v>360</v>
      </c>
      <c r="AC38" s="30">
        <v>31</v>
      </c>
      <c r="AD38" s="30">
        <f t="shared" si="88"/>
        <v>372</v>
      </c>
      <c r="AE38" s="29">
        <f t="shared" si="89"/>
        <v>335</v>
      </c>
      <c r="AF38" s="31">
        <f t="shared" si="90"/>
        <v>4020</v>
      </c>
      <c r="AG38" s="68">
        <f t="shared" si="91"/>
        <v>4020</v>
      </c>
      <c r="AH38" s="32" t="s">
        <v>205</v>
      </c>
      <c r="AI38" s="33" t="s">
        <v>56</v>
      </c>
    </row>
    <row r="39" spans="1:35" s="28" customFormat="1" ht="25.5" x14ac:dyDescent="0.25">
      <c r="A39" s="88"/>
      <c r="B39" s="72"/>
      <c r="C39" s="24" t="s">
        <v>20</v>
      </c>
      <c r="D39" s="29">
        <v>1</v>
      </c>
      <c r="E39" s="29">
        <v>12</v>
      </c>
      <c r="F39" s="29">
        <f t="shared" si="92"/>
        <v>12</v>
      </c>
      <c r="G39" s="29">
        <v>0</v>
      </c>
      <c r="H39" s="29">
        <f t="shared" si="77"/>
        <v>0</v>
      </c>
      <c r="I39" s="29">
        <v>29</v>
      </c>
      <c r="J39" s="29">
        <f t="shared" si="78"/>
        <v>348</v>
      </c>
      <c r="K39" s="29">
        <v>31</v>
      </c>
      <c r="L39" s="29">
        <f t="shared" si="79"/>
        <v>372</v>
      </c>
      <c r="M39" s="29">
        <v>30</v>
      </c>
      <c r="N39" s="29">
        <f t="shared" si="80"/>
        <v>360</v>
      </c>
      <c r="O39" s="29">
        <v>31</v>
      </c>
      <c r="P39" s="29">
        <f t="shared" si="81"/>
        <v>372</v>
      </c>
      <c r="Q39" s="29">
        <v>30</v>
      </c>
      <c r="R39" s="30">
        <f t="shared" si="82"/>
        <v>360</v>
      </c>
      <c r="S39" s="29">
        <v>31</v>
      </c>
      <c r="T39" s="30">
        <f t="shared" si="83"/>
        <v>372</v>
      </c>
      <c r="U39" s="29">
        <v>31</v>
      </c>
      <c r="V39" s="30">
        <f t="shared" si="84"/>
        <v>372</v>
      </c>
      <c r="W39" s="29">
        <v>30</v>
      </c>
      <c r="X39" s="30">
        <f t="shared" si="85"/>
        <v>360</v>
      </c>
      <c r="Y39" s="29">
        <v>31</v>
      </c>
      <c r="Z39" s="30">
        <f t="shared" si="86"/>
        <v>372</v>
      </c>
      <c r="AA39" s="29">
        <v>30</v>
      </c>
      <c r="AB39" s="30">
        <f t="shared" si="87"/>
        <v>360</v>
      </c>
      <c r="AC39" s="30">
        <v>31</v>
      </c>
      <c r="AD39" s="30">
        <f t="shared" si="88"/>
        <v>372</v>
      </c>
      <c r="AE39" s="29">
        <f t="shared" si="89"/>
        <v>335</v>
      </c>
      <c r="AF39" s="31">
        <f t="shared" si="90"/>
        <v>4020</v>
      </c>
      <c r="AG39" s="68">
        <f t="shared" si="91"/>
        <v>4020</v>
      </c>
      <c r="AH39" s="32" t="s">
        <v>205</v>
      </c>
      <c r="AI39" s="33" t="s">
        <v>56</v>
      </c>
    </row>
    <row r="40" spans="1:35" s="28" customFormat="1" ht="38.25" customHeight="1" x14ac:dyDescent="0.25">
      <c r="A40" s="72" t="s">
        <v>31</v>
      </c>
      <c r="B40" s="72" t="s">
        <v>88</v>
      </c>
      <c r="C40" s="24" t="s">
        <v>11</v>
      </c>
      <c r="D40" s="21">
        <v>3</v>
      </c>
      <c r="E40" s="29">
        <v>12</v>
      </c>
      <c r="F40" s="29">
        <f t="shared" si="92"/>
        <v>36</v>
      </c>
      <c r="G40" s="29">
        <v>0</v>
      </c>
      <c r="H40" s="29">
        <f t="shared" si="77"/>
        <v>0</v>
      </c>
      <c r="I40" s="29">
        <v>29</v>
      </c>
      <c r="J40" s="29">
        <f t="shared" si="78"/>
        <v>1044</v>
      </c>
      <c r="K40" s="29">
        <v>31</v>
      </c>
      <c r="L40" s="29">
        <f t="shared" si="79"/>
        <v>1116</v>
      </c>
      <c r="M40" s="29">
        <v>30</v>
      </c>
      <c r="N40" s="29">
        <f t="shared" si="80"/>
        <v>1080</v>
      </c>
      <c r="O40" s="29">
        <v>31</v>
      </c>
      <c r="P40" s="29">
        <f t="shared" si="81"/>
        <v>1116</v>
      </c>
      <c r="Q40" s="29">
        <v>30</v>
      </c>
      <c r="R40" s="30">
        <f t="shared" si="82"/>
        <v>1080</v>
      </c>
      <c r="S40" s="29">
        <v>31</v>
      </c>
      <c r="T40" s="30">
        <f t="shared" si="83"/>
        <v>1116</v>
      </c>
      <c r="U40" s="29">
        <v>31</v>
      </c>
      <c r="V40" s="30">
        <f t="shared" si="84"/>
        <v>1116</v>
      </c>
      <c r="W40" s="29">
        <v>30</v>
      </c>
      <c r="X40" s="30">
        <f t="shared" si="85"/>
        <v>1080</v>
      </c>
      <c r="Y40" s="29">
        <v>31</v>
      </c>
      <c r="Z40" s="30">
        <f t="shared" si="86"/>
        <v>1116</v>
      </c>
      <c r="AA40" s="29">
        <v>30</v>
      </c>
      <c r="AB40" s="30">
        <f t="shared" si="87"/>
        <v>1080</v>
      </c>
      <c r="AC40" s="30">
        <v>31</v>
      </c>
      <c r="AD40" s="30">
        <f t="shared" si="88"/>
        <v>1116</v>
      </c>
      <c r="AE40" s="29">
        <f t="shared" si="89"/>
        <v>335</v>
      </c>
      <c r="AF40" s="31">
        <f t="shared" si="90"/>
        <v>12060</v>
      </c>
      <c r="AG40" s="68">
        <f t="shared" si="91"/>
        <v>12060</v>
      </c>
      <c r="AH40" s="32" t="s">
        <v>205</v>
      </c>
      <c r="AI40" s="33" t="s">
        <v>56</v>
      </c>
    </row>
    <row r="41" spans="1:35" s="28" customFormat="1" ht="36" customHeight="1" x14ac:dyDescent="0.25">
      <c r="A41" s="72"/>
      <c r="B41" s="72"/>
      <c r="C41" s="24" t="s">
        <v>20</v>
      </c>
      <c r="D41" s="29">
        <v>3</v>
      </c>
      <c r="E41" s="29">
        <v>12</v>
      </c>
      <c r="F41" s="29">
        <f t="shared" si="92"/>
        <v>36</v>
      </c>
      <c r="G41" s="29">
        <v>0</v>
      </c>
      <c r="H41" s="29">
        <f t="shared" si="77"/>
        <v>0</v>
      </c>
      <c r="I41" s="29">
        <v>29</v>
      </c>
      <c r="J41" s="29">
        <f t="shared" si="78"/>
        <v>1044</v>
      </c>
      <c r="K41" s="29">
        <v>31</v>
      </c>
      <c r="L41" s="29">
        <f t="shared" si="79"/>
        <v>1116</v>
      </c>
      <c r="M41" s="29">
        <v>30</v>
      </c>
      <c r="N41" s="29">
        <f t="shared" si="80"/>
        <v>1080</v>
      </c>
      <c r="O41" s="29">
        <v>31</v>
      </c>
      <c r="P41" s="29">
        <f t="shared" si="81"/>
        <v>1116</v>
      </c>
      <c r="Q41" s="29">
        <v>30</v>
      </c>
      <c r="R41" s="30">
        <f t="shared" si="82"/>
        <v>1080</v>
      </c>
      <c r="S41" s="29">
        <v>31</v>
      </c>
      <c r="T41" s="30">
        <f t="shared" si="83"/>
        <v>1116</v>
      </c>
      <c r="U41" s="29">
        <v>31</v>
      </c>
      <c r="V41" s="30">
        <f t="shared" si="84"/>
        <v>1116</v>
      </c>
      <c r="W41" s="29">
        <v>30</v>
      </c>
      <c r="X41" s="30">
        <f t="shared" si="85"/>
        <v>1080</v>
      </c>
      <c r="Y41" s="29">
        <v>31</v>
      </c>
      <c r="Z41" s="30">
        <f t="shared" si="86"/>
        <v>1116</v>
      </c>
      <c r="AA41" s="29">
        <v>30</v>
      </c>
      <c r="AB41" s="30">
        <f t="shared" si="87"/>
        <v>1080</v>
      </c>
      <c r="AC41" s="30">
        <v>31</v>
      </c>
      <c r="AD41" s="30">
        <f t="shared" si="88"/>
        <v>1116</v>
      </c>
      <c r="AE41" s="29">
        <f t="shared" si="89"/>
        <v>335</v>
      </c>
      <c r="AF41" s="31">
        <f t="shared" si="90"/>
        <v>12060</v>
      </c>
      <c r="AG41" s="68">
        <f t="shared" si="91"/>
        <v>12060</v>
      </c>
      <c r="AH41" s="32" t="s">
        <v>205</v>
      </c>
      <c r="AI41" s="33" t="s">
        <v>56</v>
      </c>
    </row>
    <row r="42" spans="1:35" s="28" customFormat="1" ht="25.5" x14ac:dyDescent="0.25">
      <c r="A42" s="72" t="s">
        <v>144</v>
      </c>
      <c r="B42" s="72" t="s">
        <v>89</v>
      </c>
      <c r="C42" s="24" t="s">
        <v>11</v>
      </c>
      <c r="D42" s="21">
        <v>6</v>
      </c>
      <c r="E42" s="29">
        <v>12</v>
      </c>
      <c r="F42" s="29">
        <f t="shared" si="92"/>
        <v>72</v>
      </c>
      <c r="G42" s="29">
        <v>0</v>
      </c>
      <c r="H42" s="29">
        <f t="shared" si="77"/>
        <v>0</v>
      </c>
      <c r="I42" s="29">
        <v>29</v>
      </c>
      <c r="J42" s="29">
        <f t="shared" si="78"/>
        <v>2088</v>
      </c>
      <c r="K42" s="29">
        <v>31</v>
      </c>
      <c r="L42" s="29">
        <f t="shared" si="79"/>
        <v>2232</v>
      </c>
      <c r="M42" s="29">
        <v>30</v>
      </c>
      <c r="N42" s="29">
        <f t="shared" si="80"/>
        <v>2160</v>
      </c>
      <c r="O42" s="29">
        <v>31</v>
      </c>
      <c r="P42" s="29">
        <f t="shared" si="81"/>
        <v>2232</v>
      </c>
      <c r="Q42" s="29">
        <v>30</v>
      </c>
      <c r="R42" s="30">
        <f t="shared" si="82"/>
        <v>2160</v>
      </c>
      <c r="S42" s="29">
        <v>31</v>
      </c>
      <c r="T42" s="30">
        <f t="shared" si="83"/>
        <v>2232</v>
      </c>
      <c r="U42" s="29">
        <v>31</v>
      </c>
      <c r="V42" s="30">
        <f t="shared" si="84"/>
        <v>2232</v>
      </c>
      <c r="W42" s="29">
        <v>30</v>
      </c>
      <c r="X42" s="30">
        <f t="shared" si="85"/>
        <v>2160</v>
      </c>
      <c r="Y42" s="29">
        <v>31</v>
      </c>
      <c r="Z42" s="30">
        <f t="shared" si="86"/>
        <v>2232</v>
      </c>
      <c r="AA42" s="29">
        <v>30</v>
      </c>
      <c r="AB42" s="30">
        <f t="shared" si="87"/>
        <v>2160</v>
      </c>
      <c r="AC42" s="30">
        <v>31</v>
      </c>
      <c r="AD42" s="30">
        <f t="shared" si="88"/>
        <v>2232</v>
      </c>
      <c r="AE42" s="29">
        <f t="shared" si="89"/>
        <v>335</v>
      </c>
      <c r="AF42" s="31">
        <f t="shared" si="90"/>
        <v>24120</v>
      </c>
      <c r="AG42" s="68">
        <f t="shared" si="91"/>
        <v>24120</v>
      </c>
      <c r="AH42" s="32" t="s">
        <v>205</v>
      </c>
      <c r="AI42" s="33" t="s">
        <v>56</v>
      </c>
    </row>
    <row r="43" spans="1:35" s="28" customFormat="1" ht="25.5" x14ac:dyDescent="0.25">
      <c r="A43" s="72"/>
      <c r="B43" s="72"/>
      <c r="C43" s="24" t="s">
        <v>20</v>
      </c>
      <c r="D43" s="29">
        <v>6</v>
      </c>
      <c r="E43" s="29">
        <v>12</v>
      </c>
      <c r="F43" s="29">
        <f t="shared" si="92"/>
        <v>72</v>
      </c>
      <c r="G43" s="29">
        <v>0</v>
      </c>
      <c r="H43" s="29">
        <f t="shared" si="77"/>
        <v>0</v>
      </c>
      <c r="I43" s="29">
        <v>29</v>
      </c>
      <c r="J43" s="29">
        <f t="shared" si="78"/>
        <v>2088</v>
      </c>
      <c r="K43" s="29">
        <v>31</v>
      </c>
      <c r="L43" s="29">
        <f t="shared" si="79"/>
        <v>2232</v>
      </c>
      <c r="M43" s="29">
        <v>30</v>
      </c>
      <c r="N43" s="29">
        <f t="shared" si="80"/>
        <v>2160</v>
      </c>
      <c r="O43" s="29">
        <v>31</v>
      </c>
      <c r="P43" s="29">
        <f t="shared" si="81"/>
        <v>2232</v>
      </c>
      <c r="Q43" s="29">
        <v>30</v>
      </c>
      <c r="R43" s="30">
        <f t="shared" si="82"/>
        <v>2160</v>
      </c>
      <c r="S43" s="29">
        <v>31</v>
      </c>
      <c r="T43" s="30">
        <f t="shared" si="83"/>
        <v>2232</v>
      </c>
      <c r="U43" s="29">
        <v>31</v>
      </c>
      <c r="V43" s="30">
        <f t="shared" si="84"/>
        <v>2232</v>
      </c>
      <c r="W43" s="29">
        <v>30</v>
      </c>
      <c r="X43" s="30">
        <f t="shared" si="85"/>
        <v>2160</v>
      </c>
      <c r="Y43" s="29">
        <v>31</v>
      </c>
      <c r="Z43" s="30">
        <f t="shared" si="86"/>
        <v>2232</v>
      </c>
      <c r="AA43" s="29">
        <v>30</v>
      </c>
      <c r="AB43" s="30">
        <f t="shared" si="87"/>
        <v>2160</v>
      </c>
      <c r="AC43" s="30">
        <v>31</v>
      </c>
      <c r="AD43" s="30">
        <f t="shared" si="88"/>
        <v>2232</v>
      </c>
      <c r="AE43" s="29">
        <f t="shared" si="89"/>
        <v>335</v>
      </c>
      <c r="AF43" s="31">
        <f t="shared" si="90"/>
        <v>24120</v>
      </c>
      <c r="AG43" s="68">
        <f t="shared" si="91"/>
        <v>24120</v>
      </c>
      <c r="AH43" s="32" t="s">
        <v>205</v>
      </c>
      <c r="AI43" s="33" t="s">
        <v>56</v>
      </c>
    </row>
    <row r="44" spans="1:35" s="28" customFormat="1" ht="25.5" x14ac:dyDescent="0.25">
      <c r="A44" s="72" t="s">
        <v>145</v>
      </c>
      <c r="B44" s="72" t="s">
        <v>89</v>
      </c>
      <c r="C44" s="24" t="s">
        <v>11</v>
      </c>
      <c r="D44" s="21">
        <v>4</v>
      </c>
      <c r="E44" s="29">
        <v>12</v>
      </c>
      <c r="F44" s="29">
        <f>D44*E44</f>
        <v>48</v>
      </c>
      <c r="G44" s="29">
        <v>0</v>
      </c>
      <c r="H44" s="29">
        <f t="shared" si="77"/>
        <v>0</v>
      </c>
      <c r="I44" s="29">
        <v>29</v>
      </c>
      <c r="J44" s="29">
        <f t="shared" si="78"/>
        <v>1392</v>
      </c>
      <c r="K44" s="29">
        <v>31</v>
      </c>
      <c r="L44" s="29">
        <f t="shared" si="79"/>
        <v>1488</v>
      </c>
      <c r="M44" s="29">
        <v>30</v>
      </c>
      <c r="N44" s="29">
        <f t="shared" si="80"/>
        <v>1440</v>
      </c>
      <c r="O44" s="29">
        <v>31</v>
      </c>
      <c r="P44" s="29">
        <f t="shared" si="81"/>
        <v>1488</v>
      </c>
      <c r="Q44" s="29">
        <v>30</v>
      </c>
      <c r="R44" s="30">
        <f t="shared" si="82"/>
        <v>1440</v>
      </c>
      <c r="S44" s="29">
        <v>31</v>
      </c>
      <c r="T44" s="30">
        <f t="shared" si="83"/>
        <v>1488</v>
      </c>
      <c r="U44" s="29">
        <v>31</v>
      </c>
      <c r="V44" s="30">
        <f t="shared" si="84"/>
        <v>1488</v>
      </c>
      <c r="W44" s="29">
        <v>30</v>
      </c>
      <c r="X44" s="30">
        <f t="shared" si="85"/>
        <v>1440</v>
      </c>
      <c r="Y44" s="29">
        <v>31</v>
      </c>
      <c r="Z44" s="30">
        <f t="shared" si="86"/>
        <v>1488</v>
      </c>
      <c r="AA44" s="29">
        <v>30</v>
      </c>
      <c r="AB44" s="30">
        <f t="shared" si="87"/>
        <v>1440</v>
      </c>
      <c r="AC44" s="30">
        <v>31</v>
      </c>
      <c r="AD44" s="30">
        <f t="shared" si="88"/>
        <v>1488</v>
      </c>
      <c r="AE44" s="29">
        <f t="shared" si="89"/>
        <v>335</v>
      </c>
      <c r="AF44" s="31">
        <f t="shared" si="90"/>
        <v>16080</v>
      </c>
      <c r="AG44" s="68">
        <f t="shared" si="91"/>
        <v>16080</v>
      </c>
      <c r="AH44" s="32" t="s">
        <v>206</v>
      </c>
      <c r="AI44" s="33" t="s">
        <v>56</v>
      </c>
    </row>
    <row r="45" spans="1:35" s="28" customFormat="1" ht="25.5" x14ac:dyDescent="0.25">
      <c r="A45" s="72"/>
      <c r="B45" s="72"/>
      <c r="C45" s="24" t="s">
        <v>20</v>
      </c>
      <c r="D45" s="29">
        <v>4</v>
      </c>
      <c r="E45" s="29">
        <v>12</v>
      </c>
      <c r="F45" s="29">
        <f>D45*E45</f>
        <v>48</v>
      </c>
      <c r="G45" s="29">
        <v>0</v>
      </c>
      <c r="H45" s="29">
        <f t="shared" si="77"/>
        <v>0</v>
      </c>
      <c r="I45" s="29">
        <v>29</v>
      </c>
      <c r="J45" s="29">
        <f t="shared" si="78"/>
        <v>1392</v>
      </c>
      <c r="K45" s="29">
        <v>31</v>
      </c>
      <c r="L45" s="29">
        <f t="shared" si="79"/>
        <v>1488</v>
      </c>
      <c r="M45" s="29">
        <v>30</v>
      </c>
      <c r="N45" s="29">
        <f t="shared" si="80"/>
        <v>1440</v>
      </c>
      <c r="O45" s="29">
        <v>31</v>
      </c>
      <c r="P45" s="29">
        <f t="shared" si="81"/>
        <v>1488</v>
      </c>
      <c r="Q45" s="29">
        <v>30</v>
      </c>
      <c r="R45" s="30">
        <f t="shared" si="82"/>
        <v>1440</v>
      </c>
      <c r="S45" s="29">
        <v>31</v>
      </c>
      <c r="T45" s="30">
        <f t="shared" si="83"/>
        <v>1488</v>
      </c>
      <c r="U45" s="29">
        <v>31</v>
      </c>
      <c r="V45" s="30">
        <f t="shared" si="84"/>
        <v>1488</v>
      </c>
      <c r="W45" s="29">
        <v>30</v>
      </c>
      <c r="X45" s="30">
        <f t="shared" si="85"/>
        <v>1440</v>
      </c>
      <c r="Y45" s="29">
        <v>31</v>
      </c>
      <c r="Z45" s="30">
        <f t="shared" si="86"/>
        <v>1488</v>
      </c>
      <c r="AA45" s="29">
        <v>30</v>
      </c>
      <c r="AB45" s="30">
        <f t="shared" si="87"/>
        <v>1440</v>
      </c>
      <c r="AC45" s="30">
        <v>31</v>
      </c>
      <c r="AD45" s="30">
        <f t="shared" si="88"/>
        <v>1488</v>
      </c>
      <c r="AE45" s="29">
        <f t="shared" si="89"/>
        <v>335</v>
      </c>
      <c r="AF45" s="31">
        <f t="shared" si="90"/>
        <v>16080</v>
      </c>
      <c r="AG45" s="68">
        <f t="shared" si="91"/>
        <v>16080</v>
      </c>
      <c r="AH45" s="32" t="s">
        <v>206</v>
      </c>
      <c r="AI45" s="33" t="s">
        <v>56</v>
      </c>
    </row>
    <row r="46" spans="1:35" s="28" customFormat="1" ht="25.5" x14ac:dyDescent="0.25">
      <c r="A46" s="72" t="s">
        <v>159</v>
      </c>
      <c r="B46" s="72" t="s">
        <v>90</v>
      </c>
      <c r="C46" s="24" t="s">
        <v>11</v>
      </c>
      <c r="D46" s="21">
        <v>3</v>
      </c>
      <c r="E46" s="29">
        <v>12</v>
      </c>
      <c r="F46" s="29">
        <f t="shared" ref="F46:F51" si="93">D46*E46</f>
        <v>36</v>
      </c>
      <c r="G46" s="29">
        <v>0</v>
      </c>
      <c r="H46" s="29">
        <f t="shared" si="77"/>
        <v>0</v>
      </c>
      <c r="I46" s="29">
        <v>29</v>
      </c>
      <c r="J46" s="29">
        <f t="shared" si="78"/>
        <v>1044</v>
      </c>
      <c r="K46" s="29">
        <v>31</v>
      </c>
      <c r="L46" s="29">
        <f t="shared" si="79"/>
        <v>1116</v>
      </c>
      <c r="M46" s="29">
        <v>30</v>
      </c>
      <c r="N46" s="29">
        <f t="shared" si="80"/>
        <v>1080</v>
      </c>
      <c r="O46" s="29">
        <v>31</v>
      </c>
      <c r="P46" s="29">
        <f t="shared" si="81"/>
        <v>1116</v>
      </c>
      <c r="Q46" s="29">
        <v>30</v>
      </c>
      <c r="R46" s="30">
        <f t="shared" si="82"/>
        <v>1080</v>
      </c>
      <c r="S46" s="29">
        <v>31</v>
      </c>
      <c r="T46" s="30">
        <f t="shared" si="83"/>
        <v>1116</v>
      </c>
      <c r="U46" s="29">
        <v>31</v>
      </c>
      <c r="V46" s="30">
        <f t="shared" si="84"/>
        <v>1116</v>
      </c>
      <c r="W46" s="29">
        <v>30</v>
      </c>
      <c r="X46" s="30">
        <f t="shared" si="85"/>
        <v>1080</v>
      </c>
      <c r="Y46" s="29">
        <v>31</v>
      </c>
      <c r="Z46" s="30">
        <f t="shared" si="86"/>
        <v>1116</v>
      </c>
      <c r="AA46" s="29">
        <v>30</v>
      </c>
      <c r="AB46" s="30">
        <f t="shared" si="87"/>
        <v>1080</v>
      </c>
      <c r="AC46" s="30">
        <v>31</v>
      </c>
      <c r="AD46" s="30">
        <f t="shared" si="88"/>
        <v>1116</v>
      </c>
      <c r="AE46" s="29">
        <f t="shared" si="89"/>
        <v>335</v>
      </c>
      <c r="AF46" s="31">
        <f t="shared" si="90"/>
        <v>12060</v>
      </c>
      <c r="AG46" s="68">
        <f t="shared" si="91"/>
        <v>12060</v>
      </c>
      <c r="AH46" s="32" t="s">
        <v>205</v>
      </c>
      <c r="AI46" s="33" t="s">
        <v>57</v>
      </c>
    </row>
    <row r="47" spans="1:35" s="28" customFormat="1" ht="25.5" x14ac:dyDescent="0.25">
      <c r="A47" s="72"/>
      <c r="B47" s="72"/>
      <c r="C47" s="24" t="s">
        <v>20</v>
      </c>
      <c r="D47" s="29">
        <v>3</v>
      </c>
      <c r="E47" s="29">
        <v>12</v>
      </c>
      <c r="F47" s="29">
        <f t="shared" si="93"/>
        <v>36</v>
      </c>
      <c r="G47" s="29">
        <v>0</v>
      </c>
      <c r="H47" s="29">
        <f t="shared" si="77"/>
        <v>0</v>
      </c>
      <c r="I47" s="29">
        <v>29</v>
      </c>
      <c r="J47" s="29">
        <f t="shared" si="78"/>
        <v>1044</v>
      </c>
      <c r="K47" s="29">
        <v>31</v>
      </c>
      <c r="L47" s="29">
        <f t="shared" si="79"/>
        <v>1116</v>
      </c>
      <c r="M47" s="29">
        <v>30</v>
      </c>
      <c r="N47" s="29">
        <f t="shared" si="80"/>
        <v>1080</v>
      </c>
      <c r="O47" s="29">
        <v>31</v>
      </c>
      <c r="P47" s="29">
        <f t="shared" si="81"/>
        <v>1116</v>
      </c>
      <c r="Q47" s="29">
        <v>30</v>
      </c>
      <c r="R47" s="30">
        <f t="shared" si="82"/>
        <v>1080</v>
      </c>
      <c r="S47" s="29">
        <v>31</v>
      </c>
      <c r="T47" s="30">
        <f t="shared" si="83"/>
        <v>1116</v>
      </c>
      <c r="U47" s="29">
        <v>31</v>
      </c>
      <c r="V47" s="30">
        <f t="shared" si="84"/>
        <v>1116</v>
      </c>
      <c r="W47" s="29">
        <v>30</v>
      </c>
      <c r="X47" s="30">
        <f t="shared" si="85"/>
        <v>1080</v>
      </c>
      <c r="Y47" s="29">
        <v>31</v>
      </c>
      <c r="Z47" s="30">
        <f t="shared" si="86"/>
        <v>1116</v>
      </c>
      <c r="AA47" s="29">
        <v>30</v>
      </c>
      <c r="AB47" s="30">
        <f t="shared" si="87"/>
        <v>1080</v>
      </c>
      <c r="AC47" s="30">
        <v>31</v>
      </c>
      <c r="AD47" s="30">
        <f t="shared" si="88"/>
        <v>1116</v>
      </c>
      <c r="AE47" s="29">
        <f t="shared" si="89"/>
        <v>335</v>
      </c>
      <c r="AF47" s="31">
        <f t="shared" si="90"/>
        <v>12060</v>
      </c>
      <c r="AG47" s="68">
        <f t="shared" si="91"/>
        <v>12060</v>
      </c>
      <c r="AH47" s="32" t="s">
        <v>205</v>
      </c>
      <c r="AI47" s="33" t="s">
        <v>57</v>
      </c>
    </row>
    <row r="48" spans="1:35" s="28" customFormat="1" ht="25.5" x14ac:dyDescent="0.25">
      <c r="A48" s="72" t="s">
        <v>160</v>
      </c>
      <c r="B48" s="72" t="s">
        <v>90</v>
      </c>
      <c r="C48" s="24" t="s">
        <v>11</v>
      </c>
      <c r="D48" s="21">
        <v>1</v>
      </c>
      <c r="E48" s="29">
        <v>12</v>
      </c>
      <c r="F48" s="29">
        <f t="shared" si="93"/>
        <v>12</v>
      </c>
      <c r="G48" s="29">
        <v>0</v>
      </c>
      <c r="H48" s="29">
        <f t="shared" si="77"/>
        <v>0</v>
      </c>
      <c r="I48" s="29">
        <v>29</v>
      </c>
      <c r="J48" s="29">
        <f t="shared" si="78"/>
        <v>348</v>
      </c>
      <c r="K48" s="29">
        <v>31</v>
      </c>
      <c r="L48" s="29">
        <f t="shared" si="79"/>
        <v>372</v>
      </c>
      <c r="M48" s="29">
        <v>30</v>
      </c>
      <c r="N48" s="29">
        <f t="shared" si="80"/>
        <v>360</v>
      </c>
      <c r="O48" s="29">
        <v>31</v>
      </c>
      <c r="P48" s="29">
        <f t="shared" si="81"/>
        <v>372</v>
      </c>
      <c r="Q48" s="29">
        <v>30</v>
      </c>
      <c r="R48" s="30">
        <f t="shared" si="82"/>
        <v>360</v>
      </c>
      <c r="S48" s="29">
        <v>31</v>
      </c>
      <c r="T48" s="30">
        <f t="shared" si="83"/>
        <v>372</v>
      </c>
      <c r="U48" s="29">
        <v>31</v>
      </c>
      <c r="V48" s="30">
        <f t="shared" si="84"/>
        <v>372</v>
      </c>
      <c r="W48" s="29">
        <v>30</v>
      </c>
      <c r="X48" s="30">
        <f t="shared" si="85"/>
        <v>360</v>
      </c>
      <c r="Y48" s="29">
        <v>31</v>
      </c>
      <c r="Z48" s="30">
        <f t="shared" si="86"/>
        <v>372</v>
      </c>
      <c r="AA48" s="29">
        <v>30</v>
      </c>
      <c r="AB48" s="30">
        <f t="shared" si="87"/>
        <v>360</v>
      </c>
      <c r="AC48" s="30">
        <v>31</v>
      </c>
      <c r="AD48" s="30">
        <f t="shared" si="88"/>
        <v>372</v>
      </c>
      <c r="AE48" s="29">
        <f t="shared" si="89"/>
        <v>335</v>
      </c>
      <c r="AF48" s="31">
        <f t="shared" si="90"/>
        <v>4020</v>
      </c>
      <c r="AG48" s="68">
        <f t="shared" si="91"/>
        <v>4020</v>
      </c>
      <c r="AH48" s="32" t="s">
        <v>205</v>
      </c>
      <c r="AI48" s="33" t="s">
        <v>57</v>
      </c>
    </row>
    <row r="49" spans="1:35" s="28" customFormat="1" ht="25.5" x14ac:dyDescent="0.25">
      <c r="A49" s="72"/>
      <c r="B49" s="72"/>
      <c r="C49" s="24" t="s">
        <v>20</v>
      </c>
      <c r="D49" s="29">
        <v>1</v>
      </c>
      <c r="E49" s="29">
        <v>12</v>
      </c>
      <c r="F49" s="29">
        <f t="shared" si="93"/>
        <v>12</v>
      </c>
      <c r="G49" s="29">
        <v>0</v>
      </c>
      <c r="H49" s="29">
        <f t="shared" si="77"/>
        <v>0</v>
      </c>
      <c r="I49" s="29">
        <v>29</v>
      </c>
      <c r="J49" s="29">
        <f t="shared" si="78"/>
        <v>348</v>
      </c>
      <c r="K49" s="29">
        <v>31</v>
      </c>
      <c r="L49" s="29">
        <f t="shared" si="79"/>
        <v>372</v>
      </c>
      <c r="M49" s="29">
        <v>30</v>
      </c>
      <c r="N49" s="29">
        <f t="shared" si="80"/>
        <v>360</v>
      </c>
      <c r="O49" s="29">
        <v>31</v>
      </c>
      <c r="P49" s="29">
        <f t="shared" si="81"/>
        <v>372</v>
      </c>
      <c r="Q49" s="29">
        <v>30</v>
      </c>
      <c r="R49" s="30">
        <f t="shared" si="82"/>
        <v>360</v>
      </c>
      <c r="S49" s="29">
        <v>31</v>
      </c>
      <c r="T49" s="30">
        <f t="shared" si="83"/>
        <v>372</v>
      </c>
      <c r="U49" s="29">
        <v>31</v>
      </c>
      <c r="V49" s="30">
        <f t="shared" si="84"/>
        <v>372</v>
      </c>
      <c r="W49" s="29">
        <v>30</v>
      </c>
      <c r="X49" s="30">
        <f t="shared" si="85"/>
        <v>360</v>
      </c>
      <c r="Y49" s="29">
        <v>31</v>
      </c>
      <c r="Z49" s="30">
        <f t="shared" si="86"/>
        <v>372</v>
      </c>
      <c r="AA49" s="29">
        <v>30</v>
      </c>
      <c r="AB49" s="30">
        <f t="shared" si="87"/>
        <v>360</v>
      </c>
      <c r="AC49" s="30">
        <v>31</v>
      </c>
      <c r="AD49" s="30">
        <f t="shared" si="88"/>
        <v>372</v>
      </c>
      <c r="AE49" s="29">
        <f t="shared" si="89"/>
        <v>335</v>
      </c>
      <c r="AF49" s="31">
        <f t="shared" si="90"/>
        <v>4020</v>
      </c>
      <c r="AG49" s="68">
        <f t="shared" si="91"/>
        <v>4020</v>
      </c>
      <c r="AH49" s="32" t="s">
        <v>205</v>
      </c>
      <c r="AI49" s="33" t="s">
        <v>57</v>
      </c>
    </row>
    <row r="50" spans="1:35" s="28" customFormat="1" ht="25.5" x14ac:dyDescent="0.25">
      <c r="A50" s="72" t="s">
        <v>32</v>
      </c>
      <c r="B50" s="72" t="s">
        <v>91</v>
      </c>
      <c r="C50" s="24" t="s">
        <v>11</v>
      </c>
      <c r="D50" s="21">
        <v>2</v>
      </c>
      <c r="E50" s="29">
        <v>12</v>
      </c>
      <c r="F50" s="29">
        <f t="shared" si="93"/>
        <v>24</v>
      </c>
      <c r="G50" s="29">
        <v>0</v>
      </c>
      <c r="H50" s="29">
        <f t="shared" si="77"/>
        <v>0</v>
      </c>
      <c r="I50" s="29">
        <v>29</v>
      </c>
      <c r="J50" s="29">
        <f t="shared" si="78"/>
        <v>696</v>
      </c>
      <c r="K50" s="29">
        <v>31</v>
      </c>
      <c r="L50" s="29">
        <f t="shared" si="79"/>
        <v>744</v>
      </c>
      <c r="M50" s="29">
        <v>30</v>
      </c>
      <c r="N50" s="29">
        <f t="shared" si="80"/>
        <v>720</v>
      </c>
      <c r="O50" s="29">
        <v>31</v>
      </c>
      <c r="P50" s="29">
        <f t="shared" si="81"/>
        <v>744</v>
      </c>
      <c r="Q50" s="29">
        <v>30</v>
      </c>
      <c r="R50" s="30">
        <f t="shared" si="82"/>
        <v>720</v>
      </c>
      <c r="S50" s="29">
        <v>31</v>
      </c>
      <c r="T50" s="30">
        <f t="shared" si="83"/>
        <v>744</v>
      </c>
      <c r="U50" s="29">
        <v>31</v>
      </c>
      <c r="V50" s="30">
        <f t="shared" si="84"/>
        <v>744</v>
      </c>
      <c r="W50" s="29">
        <v>30</v>
      </c>
      <c r="X50" s="30">
        <f t="shared" si="85"/>
        <v>720</v>
      </c>
      <c r="Y50" s="29">
        <v>31</v>
      </c>
      <c r="Z50" s="30">
        <f t="shared" si="86"/>
        <v>744</v>
      </c>
      <c r="AA50" s="29">
        <v>30</v>
      </c>
      <c r="AB50" s="30">
        <f t="shared" si="87"/>
        <v>720</v>
      </c>
      <c r="AC50" s="30">
        <v>31</v>
      </c>
      <c r="AD50" s="30">
        <f t="shared" si="88"/>
        <v>744</v>
      </c>
      <c r="AE50" s="29">
        <f t="shared" si="89"/>
        <v>335</v>
      </c>
      <c r="AF50" s="31">
        <f t="shared" si="90"/>
        <v>8040</v>
      </c>
      <c r="AG50" s="68">
        <f t="shared" si="91"/>
        <v>8040</v>
      </c>
      <c r="AH50" s="32" t="s">
        <v>205</v>
      </c>
      <c r="AI50" s="33" t="s">
        <v>57</v>
      </c>
    </row>
    <row r="51" spans="1:35" s="28" customFormat="1" ht="25.5" x14ac:dyDescent="0.25">
      <c r="A51" s="72"/>
      <c r="B51" s="72"/>
      <c r="C51" s="24" t="s">
        <v>20</v>
      </c>
      <c r="D51" s="29">
        <v>2</v>
      </c>
      <c r="E51" s="29">
        <v>12</v>
      </c>
      <c r="F51" s="29">
        <f t="shared" si="93"/>
        <v>24</v>
      </c>
      <c r="G51" s="29">
        <v>0</v>
      </c>
      <c r="H51" s="29">
        <f t="shared" si="77"/>
        <v>0</v>
      </c>
      <c r="I51" s="29">
        <v>29</v>
      </c>
      <c r="J51" s="29">
        <f t="shared" si="78"/>
        <v>696</v>
      </c>
      <c r="K51" s="29">
        <v>31</v>
      </c>
      <c r="L51" s="29">
        <f t="shared" si="79"/>
        <v>744</v>
      </c>
      <c r="M51" s="29">
        <v>30</v>
      </c>
      <c r="N51" s="29">
        <f t="shared" si="80"/>
        <v>720</v>
      </c>
      <c r="O51" s="29">
        <v>31</v>
      </c>
      <c r="P51" s="29">
        <f t="shared" si="81"/>
        <v>744</v>
      </c>
      <c r="Q51" s="29">
        <v>30</v>
      </c>
      <c r="R51" s="30">
        <f t="shared" si="82"/>
        <v>720</v>
      </c>
      <c r="S51" s="29">
        <v>31</v>
      </c>
      <c r="T51" s="30">
        <f t="shared" si="83"/>
        <v>744</v>
      </c>
      <c r="U51" s="29">
        <v>31</v>
      </c>
      <c r="V51" s="30">
        <f t="shared" si="84"/>
        <v>744</v>
      </c>
      <c r="W51" s="29">
        <v>30</v>
      </c>
      <c r="X51" s="30">
        <f t="shared" si="85"/>
        <v>720</v>
      </c>
      <c r="Y51" s="29">
        <v>31</v>
      </c>
      <c r="Z51" s="30">
        <f t="shared" si="86"/>
        <v>744</v>
      </c>
      <c r="AA51" s="29">
        <v>30</v>
      </c>
      <c r="AB51" s="30">
        <f t="shared" si="87"/>
        <v>720</v>
      </c>
      <c r="AC51" s="30">
        <v>31</v>
      </c>
      <c r="AD51" s="30">
        <f t="shared" si="88"/>
        <v>744</v>
      </c>
      <c r="AE51" s="29">
        <f t="shared" si="89"/>
        <v>335</v>
      </c>
      <c r="AF51" s="31">
        <f t="shared" si="90"/>
        <v>8040</v>
      </c>
      <c r="AG51" s="68">
        <f t="shared" si="91"/>
        <v>8040</v>
      </c>
      <c r="AH51" s="32" t="s">
        <v>205</v>
      </c>
      <c r="AI51" s="33" t="s">
        <v>57</v>
      </c>
    </row>
    <row r="52" spans="1:35" s="28" customFormat="1" ht="25.5" x14ac:dyDescent="0.25">
      <c r="A52" s="72" t="s">
        <v>161</v>
      </c>
      <c r="B52" s="72" t="s">
        <v>92</v>
      </c>
      <c r="C52" s="24" t="s">
        <v>11</v>
      </c>
      <c r="D52" s="21">
        <v>2</v>
      </c>
      <c r="E52" s="29">
        <v>12</v>
      </c>
      <c r="F52" s="29">
        <f t="shared" ref="F52:F97" si="94">D52*E52</f>
        <v>24</v>
      </c>
      <c r="G52" s="29">
        <v>0</v>
      </c>
      <c r="H52" s="29">
        <f t="shared" si="77"/>
        <v>0</v>
      </c>
      <c r="I52" s="29">
        <v>29</v>
      </c>
      <c r="J52" s="29">
        <f t="shared" si="78"/>
        <v>696</v>
      </c>
      <c r="K52" s="29">
        <v>31</v>
      </c>
      <c r="L52" s="29">
        <f t="shared" si="79"/>
        <v>744</v>
      </c>
      <c r="M52" s="29">
        <v>30</v>
      </c>
      <c r="N52" s="29">
        <f t="shared" si="80"/>
        <v>720</v>
      </c>
      <c r="O52" s="29">
        <v>31</v>
      </c>
      <c r="P52" s="29">
        <f t="shared" si="81"/>
        <v>744</v>
      </c>
      <c r="Q52" s="29">
        <v>30</v>
      </c>
      <c r="R52" s="30">
        <f t="shared" si="82"/>
        <v>720</v>
      </c>
      <c r="S52" s="29">
        <v>31</v>
      </c>
      <c r="T52" s="30">
        <f t="shared" si="83"/>
        <v>744</v>
      </c>
      <c r="U52" s="29">
        <v>31</v>
      </c>
      <c r="V52" s="30">
        <f t="shared" si="84"/>
        <v>744</v>
      </c>
      <c r="W52" s="29">
        <v>30</v>
      </c>
      <c r="X52" s="30">
        <f t="shared" si="85"/>
        <v>720</v>
      </c>
      <c r="Y52" s="29">
        <v>31</v>
      </c>
      <c r="Z52" s="30">
        <f t="shared" si="86"/>
        <v>744</v>
      </c>
      <c r="AA52" s="29">
        <v>30</v>
      </c>
      <c r="AB52" s="30">
        <f t="shared" si="87"/>
        <v>720</v>
      </c>
      <c r="AC52" s="30">
        <v>31</v>
      </c>
      <c r="AD52" s="30">
        <f t="shared" si="88"/>
        <v>744</v>
      </c>
      <c r="AE52" s="29">
        <f t="shared" si="89"/>
        <v>335</v>
      </c>
      <c r="AF52" s="31">
        <f t="shared" si="90"/>
        <v>8040</v>
      </c>
      <c r="AG52" s="68">
        <f t="shared" si="91"/>
        <v>8040</v>
      </c>
      <c r="AH52" s="32" t="s">
        <v>205</v>
      </c>
      <c r="AI52" s="33" t="s">
        <v>58</v>
      </c>
    </row>
    <row r="53" spans="1:35" s="28" customFormat="1" ht="25.5" x14ac:dyDescent="0.25">
      <c r="A53" s="72"/>
      <c r="B53" s="72"/>
      <c r="C53" s="24" t="s">
        <v>20</v>
      </c>
      <c r="D53" s="29">
        <v>2</v>
      </c>
      <c r="E53" s="29">
        <v>12</v>
      </c>
      <c r="F53" s="29">
        <f t="shared" si="94"/>
        <v>24</v>
      </c>
      <c r="G53" s="29">
        <v>0</v>
      </c>
      <c r="H53" s="29">
        <f t="shared" si="77"/>
        <v>0</v>
      </c>
      <c r="I53" s="29">
        <v>29</v>
      </c>
      <c r="J53" s="29">
        <f t="shared" si="78"/>
        <v>696</v>
      </c>
      <c r="K53" s="29">
        <v>31</v>
      </c>
      <c r="L53" s="29">
        <f t="shared" si="79"/>
        <v>744</v>
      </c>
      <c r="M53" s="29">
        <v>30</v>
      </c>
      <c r="N53" s="29">
        <f t="shared" si="80"/>
        <v>720</v>
      </c>
      <c r="O53" s="29">
        <v>31</v>
      </c>
      <c r="P53" s="29">
        <f t="shared" si="81"/>
        <v>744</v>
      </c>
      <c r="Q53" s="29">
        <v>30</v>
      </c>
      <c r="R53" s="30">
        <f t="shared" si="82"/>
        <v>720</v>
      </c>
      <c r="S53" s="29">
        <v>31</v>
      </c>
      <c r="T53" s="30">
        <f t="shared" si="83"/>
        <v>744</v>
      </c>
      <c r="U53" s="29">
        <v>31</v>
      </c>
      <c r="V53" s="30">
        <f t="shared" si="84"/>
        <v>744</v>
      </c>
      <c r="W53" s="29">
        <v>30</v>
      </c>
      <c r="X53" s="30">
        <f t="shared" si="85"/>
        <v>720</v>
      </c>
      <c r="Y53" s="29">
        <v>31</v>
      </c>
      <c r="Z53" s="30">
        <f t="shared" si="86"/>
        <v>744</v>
      </c>
      <c r="AA53" s="29">
        <v>30</v>
      </c>
      <c r="AB53" s="30">
        <f t="shared" si="87"/>
        <v>720</v>
      </c>
      <c r="AC53" s="30">
        <v>31</v>
      </c>
      <c r="AD53" s="30">
        <f t="shared" si="88"/>
        <v>744</v>
      </c>
      <c r="AE53" s="29">
        <f t="shared" si="89"/>
        <v>335</v>
      </c>
      <c r="AF53" s="31">
        <f t="shared" si="90"/>
        <v>8040</v>
      </c>
      <c r="AG53" s="68">
        <f t="shared" si="91"/>
        <v>8040</v>
      </c>
      <c r="AH53" s="32" t="s">
        <v>205</v>
      </c>
      <c r="AI53" s="33" t="s">
        <v>58</v>
      </c>
    </row>
    <row r="54" spans="1:35" s="28" customFormat="1" ht="25.5" x14ac:dyDescent="0.25">
      <c r="A54" s="72" t="s">
        <v>162</v>
      </c>
      <c r="B54" s="72" t="s">
        <v>93</v>
      </c>
      <c r="C54" s="24" t="s">
        <v>11</v>
      </c>
      <c r="D54" s="21">
        <v>2</v>
      </c>
      <c r="E54" s="29">
        <v>12</v>
      </c>
      <c r="F54" s="29">
        <f t="shared" si="94"/>
        <v>24</v>
      </c>
      <c r="G54" s="29">
        <v>0</v>
      </c>
      <c r="H54" s="29">
        <f t="shared" si="77"/>
        <v>0</v>
      </c>
      <c r="I54" s="29">
        <v>29</v>
      </c>
      <c r="J54" s="29">
        <f t="shared" si="78"/>
        <v>696</v>
      </c>
      <c r="K54" s="29">
        <v>31</v>
      </c>
      <c r="L54" s="29">
        <f t="shared" si="79"/>
        <v>744</v>
      </c>
      <c r="M54" s="29">
        <v>30</v>
      </c>
      <c r="N54" s="29">
        <f t="shared" si="80"/>
        <v>720</v>
      </c>
      <c r="O54" s="29">
        <v>31</v>
      </c>
      <c r="P54" s="29">
        <f t="shared" si="81"/>
        <v>744</v>
      </c>
      <c r="Q54" s="29">
        <v>30</v>
      </c>
      <c r="R54" s="30">
        <f t="shared" si="82"/>
        <v>720</v>
      </c>
      <c r="S54" s="29">
        <v>31</v>
      </c>
      <c r="T54" s="30">
        <f t="shared" si="83"/>
        <v>744</v>
      </c>
      <c r="U54" s="29">
        <v>31</v>
      </c>
      <c r="V54" s="30">
        <f t="shared" si="84"/>
        <v>744</v>
      </c>
      <c r="W54" s="29">
        <v>30</v>
      </c>
      <c r="X54" s="30">
        <f t="shared" si="85"/>
        <v>720</v>
      </c>
      <c r="Y54" s="29">
        <v>31</v>
      </c>
      <c r="Z54" s="30">
        <f t="shared" si="86"/>
        <v>744</v>
      </c>
      <c r="AA54" s="29">
        <v>30</v>
      </c>
      <c r="AB54" s="30">
        <f t="shared" si="87"/>
        <v>720</v>
      </c>
      <c r="AC54" s="30">
        <v>31</v>
      </c>
      <c r="AD54" s="30">
        <f t="shared" si="88"/>
        <v>744</v>
      </c>
      <c r="AE54" s="29">
        <f t="shared" si="89"/>
        <v>335</v>
      </c>
      <c r="AF54" s="31">
        <f t="shared" si="90"/>
        <v>8040</v>
      </c>
      <c r="AG54" s="68">
        <f t="shared" si="91"/>
        <v>8040</v>
      </c>
      <c r="AH54" s="32" t="s">
        <v>205</v>
      </c>
      <c r="AI54" s="33" t="s">
        <v>59</v>
      </c>
    </row>
    <row r="55" spans="1:35" s="28" customFormat="1" ht="46.5" customHeight="1" x14ac:dyDescent="0.25">
      <c r="A55" s="72"/>
      <c r="B55" s="72"/>
      <c r="C55" s="24" t="s">
        <v>20</v>
      </c>
      <c r="D55" s="29">
        <v>1</v>
      </c>
      <c r="E55" s="29">
        <v>12</v>
      </c>
      <c r="F55" s="29">
        <f t="shared" si="94"/>
        <v>12</v>
      </c>
      <c r="G55" s="29">
        <v>0</v>
      </c>
      <c r="H55" s="29">
        <f t="shared" si="77"/>
        <v>0</v>
      </c>
      <c r="I55" s="29">
        <v>29</v>
      </c>
      <c r="J55" s="29">
        <f t="shared" si="78"/>
        <v>348</v>
      </c>
      <c r="K55" s="29">
        <v>31</v>
      </c>
      <c r="L55" s="29">
        <f t="shared" si="79"/>
        <v>372</v>
      </c>
      <c r="M55" s="29">
        <v>30</v>
      </c>
      <c r="N55" s="29">
        <f t="shared" si="80"/>
        <v>360</v>
      </c>
      <c r="O55" s="29">
        <v>31</v>
      </c>
      <c r="P55" s="29">
        <f t="shared" si="81"/>
        <v>372</v>
      </c>
      <c r="Q55" s="29">
        <v>30</v>
      </c>
      <c r="R55" s="30">
        <f t="shared" si="82"/>
        <v>360</v>
      </c>
      <c r="S55" s="29">
        <v>31</v>
      </c>
      <c r="T55" s="30">
        <f t="shared" si="83"/>
        <v>372</v>
      </c>
      <c r="U55" s="29">
        <v>31</v>
      </c>
      <c r="V55" s="30">
        <f t="shared" si="84"/>
        <v>372</v>
      </c>
      <c r="W55" s="29">
        <v>30</v>
      </c>
      <c r="X55" s="30">
        <f t="shared" si="85"/>
        <v>360</v>
      </c>
      <c r="Y55" s="29">
        <v>31</v>
      </c>
      <c r="Z55" s="30">
        <f t="shared" si="86"/>
        <v>372</v>
      </c>
      <c r="AA55" s="29">
        <v>30</v>
      </c>
      <c r="AB55" s="30">
        <f t="shared" si="87"/>
        <v>360</v>
      </c>
      <c r="AC55" s="30">
        <v>31</v>
      </c>
      <c r="AD55" s="30">
        <f t="shared" si="88"/>
        <v>372</v>
      </c>
      <c r="AE55" s="29">
        <f t="shared" si="89"/>
        <v>335</v>
      </c>
      <c r="AF55" s="31">
        <f t="shared" si="90"/>
        <v>4020</v>
      </c>
      <c r="AG55" s="68">
        <f t="shared" si="91"/>
        <v>4020</v>
      </c>
      <c r="AH55" s="32" t="s">
        <v>205</v>
      </c>
      <c r="AI55" s="33" t="s">
        <v>59</v>
      </c>
    </row>
    <row r="56" spans="1:35" s="28" customFormat="1" ht="31.5" customHeight="1" x14ac:dyDescent="0.25">
      <c r="A56" s="75" t="s">
        <v>67</v>
      </c>
      <c r="B56" s="75" t="s">
        <v>94</v>
      </c>
      <c r="C56" s="53" t="s">
        <v>11</v>
      </c>
      <c r="D56" s="37">
        <v>2</v>
      </c>
      <c r="E56" s="38">
        <v>12</v>
      </c>
      <c r="F56" s="38">
        <f t="shared" si="94"/>
        <v>24</v>
      </c>
      <c r="G56" s="29">
        <v>0</v>
      </c>
      <c r="H56" s="29">
        <f t="shared" si="77"/>
        <v>0</v>
      </c>
      <c r="I56" s="29">
        <v>29</v>
      </c>
      <c r="J56" s="29">
        <f t="shared" si="78"/>
        <v>696</v>
      </c>
      <c r="K56" s="29">
        <v>31</v>
      </c>
      <c r="L56" s="29">
        <f t="shared" si="79"/>
        <v>744</v>
      </c>
      <c r="M56" s="29">
        <v>30</v>
      </c>
      <c r="N56" s="29">
        <f t="shared" si="80"/>
        <v>720</v>
      </c>
      <c r="O56" s="29">
        <v>31</v>
      </c>
      <c r="P56" s="29">
        <f t="shared" si="81"/>
        <v>744</v>
      </c>
      <c r="Q56" s="29">
        <v>30</v>
      </c>
      <c r="R56" s="30">
        <f t="shared" si="82"/>
        <v>720</v>
      </c>
      <c r="S56" s="29">
        <v>31</v>
      </c>
      <c r="T56" s="30">
        <f t="shared" si="83"/>
        <v>744</v>
      </c>
      <c r="U56" s="29">
        <v>31</v>
      </c>
      <c r="V56" s="30">
        <f t="shared" si="84"/>
        <v>744</v>
      </c>
      <c r="W56" s="29">
        <v>30</v>
      </c>
      <c r="X56" s="30">
        <f t="shared" si="85"/>
        <v>720</v>
      </c>
      <c r="Y56" s="29">
        <v>31</v>
      </c>
      <c r="Z56" s="30">
        <f t="shared" si="86"/>
        <v>744</v>
      </c>
      <c r="AA56" s="29">
        <v>30</v>
      </c>
      <c r="AB56" s="30">
        <f t="shared" si="87"/>
        <v>720</v>
      </c>
      <c r="AC56" s="30">
        <v>31</v>
      </c>
      <c r="AD56" s="30">
        <f t="shared" si="88"/>
        <v>744</v>
      </c>
      <c r="AE56" s="29">
        <f t="shared" si="89"/>
        <v>335</v>
      </c>
      <c r="AF56" s="31">
        <f t="shared" si="90"/>
        <v>8040</v>
      </c>
      <c r="AG56" s="68">
        <f t="shared" si="91"/>
        <v>8040</v>
      </c>
      <c r="AH56" s="39" t="s">
        <v>206</v>
      </c>
      <c r="AI56" s="33" t="s">
        <v>55</v>
      </c>
    </row>
    <row r="57" spans="1:35" s="28" customFormat="1" ht="25.5" x14ac:dyDescent="0.25">
      <c r="A57" s="75"/>
      <c r="B57" s="75"/>
      <c r="C57" s="53" t="s">
        <v>20</v>
      </c>
      <c r="D57" s="40">
        <v>1</v>
      </c>
      <c r="E57" s="38">
        <v>12</v>
      </c>
      <c r="F57" s="38">
        <f t="shared" si="94"/>
        <v>12</v>
      </c>
      <c r="G57" s="29">
        <v>0</v>
      </c>
      <c r="H57" s="29">
        <f t="shared" si="77"/>
        <v>0</v>
      </c>
      <c r="I57" s="29">
        <v>29</v>
      </c>
      <c r="J57" s="29">
        <f t="shared" si="78"/>
        <v>348</v>
      </c>
      <c r="K57" s="29">
        <v>31</v>
      </c>
      <c r="L57" s="29">
        <f t="shared" si="79"/>
        <v>372</v>
      </c>
      <c r="M57" s="29">
        <v>30</v>
      </c>
      <c r="N57" s="29">
        <f t="shared" si="80"/>
        <v>360</v>
      </c>
      <c r="O57" s="29">
        <v>31</v>
      </c>
      <c r="P57" s="29">
        <f t="shared" si="81"/>
        <v>372</v>
      </c>
      <c r="Q57" s="29">
        <v>30</v>
      </c>
      <c r="R57" s="30">
        <f t="shared" si="82"/>
        <v>360</v>
      </c>
      <c r="S57" s="29">
        <v>31</v>
      </c>
      <c r="T57" s="30">
        <f t="shared" si="83"/>
        <v>372</v>
      </c>
      <c r="U57" s="29">
        <v>31</v>
      </c>
      <c r="V57" s="30">
        <f t="shared" si="84"/>
        <v>372</v>
      </c>
      <c r="W57" s="29">
        <v>30</v>
      </c>
      <c r="X57" s="30">
        <f t="shared" si="85"/>
        <v>360</v>
      </c>
      <c r="Y57" s="29">
        <v>31</v>
      </c>
      <c r="Z57" s="30">
        <f t="shared" si="86"/>
        <v>372</v>
      </c>
      <c r="AA57" s="29">
        <v>30</v>
      </c>
      <c r="AB57" s="30">
        <f t="shared" si="87"/>
        <v>360</v>
      </c>
      <c r="AC57" s="30">
        <v>31</v>
      </c>
      <c r="AD57" s="30">
        <f t="shared" si="88"/>
        <v>372</v>
      </c>
      <c r="AE57" s="29">
        <f t="shared" si="89"/>
        <v>335</v>
      </c>
      <c r="AF57" s="31">
        <f t="shared" si="90"/>
        <v>4020</v>
      </c>
      <c r="AG57" s="68">
        <f t="shared" si="91"/>
        <v>4020</v>
      </c>
      <c r="AH57" s="39" t="s">
        <v>206</v>
      </c>
      <c r="AI57" s="33" t="s">
        <v>55</v>
      </c>
    </row>
    <row r="58" spans="1:35" s="28" customFormat="1" ht="25.5" x14ac:dyDescent="0.25">
      <c r="A58" s="75" t="s">
        <v>33</v>
      </c>
      <c r="B58" s="75" t="s">
        <v>95</v>
      </c>
      <c r="C58" s="53" t="s">
        <v>11</v>
      </c>
      <c r="D58" s="22">
        <v>1</v>
      </c>
      <c r="E58" s="41">
        <v>12</v>
      </c>
      <c r="F58" s="41">
        <f t="shared" si="94"/>
        <v>12</v>
      </c>
      <c r="G58" s="29">
        <v>0</v>
      </c>
      <c r="H58" s="29">
        <f t="shared" si="77"/>
        <v>0</v>
      </c>
      <c r="I58" s="29">
        <v>29</v>
      </c>
      <c r="J58" s="29">
        <f t="shared" si="78"/>
        <v>348</v>
      </c>
      <c r="K58" s="29">
        <v>31</v>
      </c>
      <c r="L58" s="29">
        <f t="shared" si="79"/>
        <v>372</v>
      </c>
      <c r="M58" s="29">
        <v>30</v>
      </c>
      <c r="N58" s="29">
        <f t="shared" si="80"/>
        <v>360</v>
      </c>
      <c r="O58" s="29">
        <v>31</v>
      </c>
      <c r="P58" s="29">
        <f t="shared" si="81"/>
        <v>372</v>
      </c>
      <c r="Q58" s="29">
        <v>30</v>
      </c>
      <c r="R58" s="30">
        <f t="shared" si="82"/>
        <v>360</v>
      </c>
      <c r="S58" s="29">
        <v>31</v>
      </c>
      <c r="T58" s="30">
        <f t="shared" si="83"/>
        <v>372</v>
      </c>
      <c r="U58" s="29">
        <v>31</v>
      </c>
      <c r="V58" s="30">
        <f t="shared" si="84"/>
        <v>372</v>
      </c>
      <c r="W58" s="29">
        <v>30</v>
      </c>
      <c r="X58" s="30">
        <f t="shared" si="85"/>
        <v>360</v>
      </c>
      <c r="Y58" s="29">
        <v>31</v>
      </c>
      <c r="Z58" s="30">
        <f t="shared" si="86"/>
        <v>372</v>
      </c>
      <c r="AA58" s="29">
        <v>30</v>
      </c>
      <c r="AB58" s="30">
        <f t="shared" si="87"/>
        <v>360</v>
      </c>
      <c r="AC58" s="30">
        <v>31</v>
      </c>
      <c r="AD58" s="30">
        <f t="shared" si="88"/>
        <v>372</v>
      </c>
      <c r="AE58" s="29">
        <f t="shared" si="89"/>
        <v>335</v>
      </c>
      <c r="AF58" s="31">
        <f t="shared" si="90"/>
        <v>4020</v>
      </c>
      <c r="AG58" s="68">
        <f t="shared" si="91"/>
        <v>4020</v>
      </c>
      <c r="AH58" s="39" t="s">
        <v>206</v>
      </c>
      <c r="AI58" s="33" t="s">
        <v>55</v>
      </c>
    </row>
    <row r="59" spans="1:35" s="28" customFormat="1" ht="25.5" x14ac:dyDescent="0.25">
      <c r="A59" s="75"/>
      <c r="B59" s="75"/>
      <c r="C59" s="53" t="s">
        <v>20</v>
      </c>
      <c r="D59" s="41">
        <v>1</v>
      </c>
      <c r="E59" s="41">
        <v>12</v>
      </c>
      <c r="F59" s="41">
        <f t="shared" si="94"/>
        <v>12</v>
      </c>
      <c r="G59" s="29">
        <v>0</v>
      </c>
      <c r="H59" s="29">
        <f t="shared" si="77"/>
        <v>0</v>
      </c>
      <c r="I59" s="29">
        <v>29</v>
      </c>
      <c r="J59" s="29">
        <f t="shared" si="78"/>
        <v>348</v>
      </c>
      <c r="K59" s="29">
        <v>31</v>
      </c>
      <c r="L59" s="29">
        <f t="shared" si="79"/>
        <v>372</v>
      </c>
      <c r="M59" s="29">
        <v>30</v>
      </c>
      <c r="N59" s="29">
        <f t="shared" si="80"/>
        <v>360</v>
      </c>
      <c r="O59" s="29">
        <v>31</v>
      </c>
      <c r="P59" s="29">
        <f t="shared" si="81"/>
        <v>372</v>
      </c>
      <c r="Q59" s="29">
        <v>30</v>
      </c>
      <c r="R59" s="30">
        <f t="shared" si="82"/>
        <v>360</v>
      </c>
      <c r="S59" s="29">
        <v>31</v>
      </c>
      <c r="T59" s="30">
        <f t="shared" si="83"/>
        <v>372</v>
      </c>
      <c r="U59" s="29">
        <v>31</v>
      </c>
      <c r="V59" s="30">
        <f t="shared" si="84"/>
        <v>372</v>
      </c>
      <c r="W59" s="29">
        <v>30</v>
      </c>
      <c r="X59" s="30">
        <f t="shared" si="85"/>
        <v>360</v>
      </c>
      <c r="Y59" s="29">
        <v>31</v>
      </c>
      <c r="Z59" s="30">
        <f t="shared" si="86"/>
        <v>372</v>
      </c>
      <c r="AA59" s="29">
        <v>30</v>
      </c>
      <c r="AB59" s="30">
        <f t="shared" si="87"/>
        <v>360</v>
      </c>
      <c r="AC59" s="30">
        <v>31</v>
      </c>
      <c r="AD59" s="30">
        <f t="shared" si="88"/>
        <v>372</v>
      </c>
      <c r="AE59" s="29">
        <f t="shared" si="89"/>
        <v>335</v>
      </c>
      <c r="AF59" s="31">
        <f t="shared" si="90"/>
        <v>4020</v>
      </c>
      <c r="AG59" s="68">
        <f t="shared" si="91"/>
        <v>4020</v>
      </c>
      <c r="AH59" s="39" t="s">
        <v>206</v>
      </c>
      <c r="AI59" s="33" t="s">
        <v>55</v>
      </c>
    </row>
    <row r="60" spans="1:35" s="28" customFormat="1" ht="25.5" customHeight="1" x14ac:dyDescent="0.25">
      <c r="A60" s="75" t="s">
        <v>68</v>
      </c>
      <c r="B60" s="75" t="s">
        <v>96</v>
      </c>
      <c r="C60" s="53" t="s">
        <v>11</v>
      </c>
      <c r="D60" s="22">
        <v>1</v>
      </c>
      <c r="E60" s="41">
        <v>12</v>
      </c>
      <c r="F60" s="41">
        <f t="shared" si="94"/>
        <v>12</v>
      </c>
      <c r="G60" s="29">
        <v>0</v>
      </c>
      <c r="H60" s="29">
        <f t="shared" si="77"/>
        <v>0</v>
      </c>
      <c r="I60" s="29">
        <v>29</v>
      </c>
      <c r="J60" s="29">
        <f t="shared" si="78"/>
        <v>348</v>
      </c>
      <c r="K60" s="29">
        <v>31</v>
      </c>
      <c r="L60" s="29">
        <f t="shared" si="79"/>
        <v>372</v>
      </c>
      <c r="M60" s="29">
        <v>30</v>
      </c>
      <c r="N60" s="29">
        <f t="shared" si="80"/>
        <v>360</v>
      </c>
      <c r="O60" s="29">
        <v>31</v>
      </c>
      <c r="P60" s="29">
        <f t="shared" si="81"/>
        <v>372</v>
      </c>
      <c r="Q60" s="29">
        <v>30</v>
      </c>
      <c r="R60" s="30">
        <f t="shared" si="82"/>
        <v>360</v>
      </c>
      <c r="S60" s="29">
        <v>31</v>
      </c>
      <c r="T60" s="30">
        <f t="shared" si="83"/>
        <v>372</v>
      </c>
      <c r="U60" s="29">
        <v>31</v>
      </c>
      <c r="V60" s="30">
        <f t="shared" si="84"/>
        <v>372</v>
      </c>
      <c r="W60" s="29">
        <v>30</v>
      </c>
      <c r="X60" s="30">
        <f t="shared" si="85"/>
        <v>360</v>
      </c>
      <c r="Y60" s="29">
        <v>31</v>
      </c>
      <c r="Z60" s="30">
        <f t="shared" si="86"/>
        <v>372</v>
      </c>
      <c r="AA60" s="29">
        <v>30</v>
      </c>
      <c r="AB60" s="30">
        <f t="shared" si="87"/>
        <v>360</v>
      </c>
      <c r="AC60" s="30">
        <v>31</v>
      </c>
      <c r="AD60" s="30">
        <f t="shared" si="88"/>
        <v>372</v>
      </c>
      <c r="AE60" s="29">
        <f t="shared" si="89"/>
        <v>335</v>
      </c>
      <c r="AF60" s="31">
        <f t="shared" si="90"/>
        <v>4020</v>
      </c>
      <c r="AG60" s="68">
        <f t="shared" si="91"/>
        <v>4020</v>
      </c>
      <c r="AH60" s="39" t="s">
        <v>206</v>
      </c>
      <c r="AI60" s="33" t="s">
        <v>55</v>
      </c>
    </row>
    <row r="61" spans="1:35" s="28" customFormat="1" ht="25.5" x14ac:dyDescent="0.25">
      <c r="A61" s="75"/>
      <c r="B61" s="75"/>
      <c r="C61" s="53" t="s">
        <v>20</v>
      </c>
      <c r="D61" s="41">
        <v>1</v>
      </c>
      <c r="E61" s="41">
        <v>12</v>
      </c>
      <c r="F61" s="41">
        <f t="shared" si="94"/>
        <v>12</v>
      </c>
      <c r="G61" s="29">
        <v>0</v>
      </c>
      <c r="H61" s="29">
        <f t="shared" si="77"/>
        <v>0</v>
      </c>
      <c r="I61" s="29">
        <v>29</v>
      </c>
      <c r="J61" s="29">
        <f t="shared" si="78"/>
        <v>348</v>
      </c>
      <c r="K61" s="29">
        <v>31</v>
      </c>
      <c r="L61" s="29">
        <f t="shared" si="79"/>
        <v>372</v>
      </c>
      <c r="M61" s="29">
        <v>30</v>
      </c>
      <c r="N61" s="29">
        <f t="shared" si="80"/>
        <v>360</v>
      </c>
      <c r="O61" s="29">
        <v>31</v>
      </c>
      <c r="P61" s="29">
        <f t="shared" si="81"/>
        <v>372</v>
      </c>
      <c r="Q61" s="29">
        <v>30</v>
      </c>
      <c r="R61" s="30">
        <f t="shared" si="82"/>
        <v>360</v>
      </c>
      <c r="S61" s="29">
        <v>31</v>
      </c>
      <c r="T61" s="30">
        <f t="shared" si="83"/>
        <v>372</v>
      </c>
      <c r="U61" s="29">
        <v>31</v>
      </c>
      <c r="V61" s="30">
        <f t="shared" si="84"/>
        <v>372</v>
      </c>
      <c r="W61" s="29">
        <v>30</v>
      </c>
      <c r="X61" s="30">
        <f t="shared" si="85"/>
        <v>360</v>
      </c>
      <c r="Y61" s="29">
        <v>31</v>
      </c>
      <c r="Z61" s="30">
        <f t="shared" si="86"/>
        <v>372</v>
      </c>
      <c r="AA61" s="29">
        <v>30</v>
      </c>
      <c r="AB61" s="30">
        <f t="shared" si="87"/>
        <v>360</v>
      </c>
      <c r="AC61" s="30">
        <v>31</v>
      </c>
      <c r="AD61" s="30">
        <f t="shared" si="88"/>
        <v>372</v>
      </c>
      <c r="AE61" s="29">
        <f t="shared" si="89"/>
        <v>335</v>
      </c>
      <c r="AF61" s="31">
        <f t="shared" si="90"/>
        <v>4020</v>
      </c>
      <c r="AG61" s="68">
        <f t="shared" si="91"/>
        <v>4020</v>
      </c>
      <c r="AH61" s="39" t="s">
        <v>206</v>
      </c>
      <c r="AI61" s="33" t="s">
        <v>55</v>
      </c>
    </row>
    <row r="62" spans="1:35" s="28" customFormat="1" ht="25.5" x14ac:dyDescent="0.25">
      <c r="A62" s="75" t="s">
        <v>69</v>
      </c>
      <c r="B62" s="75" t="s">
        <v>97</v>
      </c>
      <c r="C62" s="53" t="s">
        <v>11</v>
      </c>
      <c r="D62" s="22">
        <v>1</v>
      </c>
      <c r="E62" s="41">
        <v>12</v>
      </c>
      <c r="F62" s="41">
        <f t="shared" si="94"/>
        <v>12</v>
      </c>
      <c r="G62" s="29">
        <v>0</v>
      </c>
      <c r="H62" s="29">
        <f t="shared" si="77"/>
        <v>0</v>
      </c>
      <c r="I62" s="29">
        <v>29</v>
      </c>
      <c r="J62" s="29">
        <f t="shared" si="78"/>
        <v>348</v>
      </c>
      <c r="K62" s="29">
        <v>31</v>
      </c>
      <c r="L62" s="29">
        <f t="shared" si="79"/>
        <v>372</v>
      </c>
      <c r="M62" s="29">
        <v>30</v>
      </c>
      <c r="N62" s="29">
        <f t="shared" si="80"/>
        <v>360</v>
      </c>
      <c r="O62" s="29">
        <v>31</v>
      </c>
      <c r="P62" s="29">
        <f t="shared" si="81"/>
        <v>372</v>
      </c>
      <c r="Q62" s="29">
        <v>30</v>
      </c>
      <c r="R62" s="30">
        <f t="shared" si="82"/>
        <v>360</v>
      </c>
      <c r="S62" s="29">
        <v>31</v>
      </c>
      <c r="T62" s="30">
        <f t="shared" si="83"/>
        <v>372</v>
      </c>
      <c r="U62" s="29">
        <v>31</v>
      </c>
      <c r="V62" s="30">
        <f t="shared" si="84"/>
        <v>372</v>
      </c>
      <c r="W62" s="29">
        <v>30</v>
      </c>
      <c r="X62" s="30">
        <f t="shared" si="85"/>
        <v>360</v>
      </c>
      <c r="Y62" s="29">
        <v>31</v>
      </c>
      <c r="Z62" s="30">
        <f t="shared" si="86"/>
        <v>372</v>
      </c>
      <c r="AA62" s="29">
        <v>30</v>
      </c>
      <c r="AB62" s="30">
        <f t="shared" si="87"/>
        <v>360</v>
      </c>
      <c r="AC62" s="30">
        <v>31</v>
      </c>
      <c r="AD62" s="30">
        <f t="shared" si="88"/>
        <v>372</v>
      </c>
      <c r="AE62" s="29">
        <f t="shared" si="89"/>
        <v>335</v>
      </c>
      <c r="AF62" s="31">
        <f t="shared" si="90"/>
        <v>4020</v>
      </c>
      <c r="AG62" s="68">
        <f t="shared" si="91"/>
        <v>4020</v>
      </c>
      <c r="AH62" s="39" t="s">
        <v>206</v>
      </c>
      <c r="AI62" s="33" t="s">
        <v>55</v>
      </c>
    </row>
    <row r="63" spans="1:35" s="28" customFormat="1" ht="25.5" x14ac:dyDescent="0.25">
      <c r="A63" s="75"/>
      <c r="B63" s="75"/>
      <c r="C63" s="53" t="s">
        <v>20</v>
      </c>
      <c r="D63" s="41">
        <v>1</v>
      </c>
      <c r="E63" s="41">
        <v>12</v>
      </c>
      <c r="F63" s="41">
        <f t="shared" si="94"/>
        <v>12</v>
      </c>
      <c r="G63" s="29">
        <v>0</v>
      </c>
      <c r="H63" s="29">
        <f t="shared" si="77"/>
        <v>0</v>
      </c>
      <c r="I63" s="29">
        <v>29</v>
      </c>
      <c r="J63" s="29">
        <f t="shared" si="78"/>
        <v>348</v>
      </c>
      <c r="K63" s="29">
        <v>31</v>
      </c>
      <c r="L63" s="29">
        <f t="shared" si="79"/>
        <v>372</v>
      </c>
      <c r="M63" s="29">
        <v>30</v>
      </c>
      <c r="N63" s="29">
        <f t="shared" si="80"/>
        <v>360</v>
      </c>
      <c r="O63" s="29">
        <v>31</v>
      </c>
      <c r="P63" s="29">
        <f t="shared" si="81"/>
        <v>372</v>
      </c>
      <c r="Q63" s="29">
        <v>30</v>
      </c>
      <c r="R63" s="30">
        <f t="shared" si="82"/>
        <v>360</v>
      </c>
      <c r="S63" s="29">
        <v>31</v>
      </c>
      <c r="T63" s="30">
        <f t="shared" si="83"/>
        <v>372</v>
      </c>
      <c r="U63" s="29">
        <v>31</v>
      </c>
      <c r="V63" s="30">
        <f t="shared" si="84"/>
        <v>372</v>
      </c>
      <c r="W63" s="29">
        <v>30</v>
      </c>
      <c r="X63" s="30">
        <f t="shared" si="85"/>
        <v>360</v>
      </c>
      <c r="Y63" s="29">
        <v>31</v>
      </c>
      <c r="Z63" s="30">
        <f t="shared" si="86"/>
        <v>372</v>
      </c>
      <c r="AA63" s="29">
        <v>30</v>
      </c>
      <c r="AB63" s="30">
        <f t="shared" si="87"/>
        <v>360</v>
      </c>
      <c r="AC63" s="30">
        <v>31</v>
      </c>
      <c r="AD63" s="30">
        <f t="shared" si="88"/>
        <v>372</v>
      </c>
      <c r="AE63" s="29">
        <f t="shared" si="89"/>
        <v>335</v>
      </c>
      <c r="AF63" s="31">
        <f t="shared" si="90"/>
        <v>4020</v>
      </c>
      <c r="AG63" s="68">
        <f t="shared" si="91"/>
        <v>4020</v>
      </c>
      <c r="AH63" s="39" t="s">
        <v>206</v>
      </c>
      <c r="AI63" s="33" t="s">
        <v>55</v>
      </c>
    </row>
    <row r="64" spans="1:35" s="28" customFormat="1" ht="25.5" x14ac:dyDescent="0.25">
      <c r="A64" s="75" t="s">
        <v>70</v>
      </c>
      <c r="B64" s="75" t="s">
        <v>98</v>
      </c>
      <c r="C64" s="53" t="s">
        <v>11</v>
      </c>
      <c r="D64" s="22">
        <v>1</v>
      </c>
      <c r="E64" s="41">
        <v>12</v>
      </c>
      <c r="F64" s="41">
        <f t="shared" si="94"/>
        <v>12</v>
      </c>
      <c r="G64" s="29">
        <v>0</v>
      </c>
      <c r="H64" s="29">
        <f t="shared" si="77"/>
        <v>0</v>
      </c>
      <c r="I64" s="29">
        <v>29</v>
      </c>
      <c r="J64" s="29">
        <f t="shared" si="78"/>
        <v>348</v>
      </c>
      <c r="K64" s="29">
        <v>31</v>
      </c>
      <c r="L64" s="29">
        <f t="shared" si="79"/>
        <v>372</v>
      </c>
      <c r="M64" s="29">
        <v>30</v>
      </c>
      <c r="N64" s="29">
        <f t="shared" si="80"/>
        <v>360</v>
      </c>
      <c r="O64" s="29">
        <v>31</v>
      </c>
      <c r="P64" s="29">
        <f t="shared" si="81"/>
        <v>372</v>
      </c>
      <c r="Q64" s="29">
        <v>30</v>
      </c>
      <c r="R64" s="30">
        <f t="shared" si="82"/>
        <v>360</v>
      </c>
      <c r="S64" s="29">
        <v>31</v>
      </c>
      <c r="T64" s="30">
        <f t="shared" si="83"/>
        <v>372</v>
      </c>
      <c r="U64" s="29">
        <v>31</v>
      </c>
      <c r="V64" s="30">
        <f t="shared" si="84"/>
        <v>372</v>
      </c>
      <c r="W64" s="29">
        <v>30</v>
      </c>
      <c r="X64" s="30">
        <f t="shared" si="85"/>
        <v>360</v>
      </c>
      <c r="Y64" s="29">
        <v>31</v>
      </c>
      <c r="Z64" s="30">
        <f t="shared" si="86"/>
        <v>372</v>
      </c>
      <c r="AA64" s="29">
        <v>30</v>
      </c>
      <c r="AB64" s="30">
        <f t="shared" si="87"/>
        <v>360</v>
      </c>
      <c r="AC64" s="30">
        <v>31</v>
      </c>
      <c r="AD64" s="30">
        <f t="shared" si="88"/>
        <v>372</v>
      </c>
      <c r="AE64" s="29">
        <f t="shared" si="89"/>
        <v>335</v>
      </c>
      <c r="AF64" s="31">
        <f t="shared" si="90"/>
        <v>4020</v>
      </c>
      <c r="AG64" s="68">
        <f t="shared" si="91"/>
        <v>4020</v>
      </c>
      <c r="AH64" s="39" t="s">
        <v>206</v>
      </c>
      <c r="AI64" s="33" t="s">
        <v>55</v>
      </c>
    </row>
    <row r="65" spans="1:35" s="28" customFormat="1" ht="25.5" x14ac:dyDescent="0.25">
      <c r="A65" s="75"/>
      <c r="B65" s="75"/>
      <c r="C65" s="53" t="s">
        <v>20</v>
      </c>
      <c r="D65" s="41">
        <v>1</v>
      </c>
      <c r="E65" s="41">
        <v>12</v>
      </c>
      <c r="F65" s="41">
        <f t="shared" si="94"/>
        <v>12</v>
      </c>
      <c r="G65" s="29">
        <v>0</v>
      </c>
      <c r="H65" s="29">
        <f t="shared" si="77"/>
        <v>0</v>
      </c>
      <c r="I65" s="29">
        <v>29</v>
      </c>
      <c r="J65" s="29">
        <f t="shared" si="78"/>
        <v>348</v>
      </c>
      <c r="K65" s="29">
        <v>31</v>
      </c>
      <c r="L65" s="29">
        <f t="shared" si="79"/>
        <v>372</v>
      </c>
      <c r="M65" s="29">
        <v>30</v>
      </c>
      <c r="N65" s="29">
        <f t="shared" si="80"/>
        <v>360</v>
      </c>
      <c r="O65" s="29">
        <v>31</v>
      </c>
      <c r="P65" s="29">
        <f t="shared" si="81"/>
        <v>372</v>
      </c>
      <c r="Q65" s="29">
        <v>30</v>
      </c>
      <c r="R65" s="30">
        <f t="shared" si="82"/>
        <v>360</v>
      </c>
      <c r="S65" s="29">
        <v>31</v>
      </c>
      <c r="T65" s="30">
        <f t="shared" si="83"/>
        <v>372</v>
      </c>
      <c r="U65" s="29">
        <v>31</v>
      </c>
      <c r="V65" s="30">
        <f t="shared" si="84"/>
        <v>372</v>
      </c>
      <c r="W65" s="29">
        <v>30</v>
      </c>
      <c r="X65" s="30">
        <f t="shared" si="85"/>
        <v>360</v>
      </c>
      <c r="Y65" s="29">
        <v>31</v>
      </c>
      <c r="Z65" s="30">
        <f t="shared" si="86"/>
        <v>372</v>
      </c>
      <c r="AA65" s="29">
        <v>30</v>
      </c>
      <c r="AB65" s="30">
        <f t="shared" si="87"/>
        <v>360</v>
      </c>
      <c r="AC65" s="30">
        <v>31</v>
      </c>
      <c r="AD65" s="30">
        <f t="shared" si="88"/>
        <v>372</v>
      </c>
      <c r="AE65" s="29">
        <f t="shared" si="89"/>
        <v>335</v>
      </c>
      <c r="AF65" s="31">
        <f t="shared" si="90"/>
        <v>4020</v>
      </c>
      <c r="AG65" s="68">
        <f t="shared" si="91"/>
        <v>4020</v>
      </c>
      <c r="AH65" s="39" t="s">
        <v>206</v>
      </c>
      <c r="AI65" s="33" t="s">
        <v>55</v>
      </c>
    </row>
    <row r="66" spans="1:35" s="28" customFormat="1" ht="25.5" x14ac:dyDescent="0.25">
      <c r="A66" s="75" t="s">
        <v>188</v>
      </c>
      <c r="B66" s="75" t="s">
        <v>99</v>
      </c>
      <c r="C66" s="53" t="s">
        <v>11</v>
      </c>
      <c r="D66" s="22">
        <v>1</v>
      </c>
      <c r="E66" s="41">
        <v>12</v>
      </c>
      <c r="F66" s="41">
        <f t="shared" si="94"/>
        <v>12</v>
      </c>
      <c r="G66" s="29">
        <v>0</v>
      </c>
      <c r="H66" s="29">
        <f t="shared" si="77"/>
        <v>0</v>
      </c>
      <c r="I66" s="29">
        <v>29</v>
      </c>
      <c r="J66" s="29">
        <f t="shared" si="78"/>
        <v>348</v>
      </c>
      <c r="K66" s="29">
        <v>31</v>
      </c>
      <c r="L66" s="29">
        <f t="shared" si="79"/>
        <v>372</v>
      </c>
      <c r="M66" s="29">
        <v>30</v>
      </c>
      <c r="N66" s="29">
        <f t="shared" si="80"/>
        <v>360</v>
      </c>
      <c r="O66" s="29">
        <v>31</v>
      </c>
      <c r="P66" s="29">
        <f t="shared" si="81"/>
        <v>372</v>
      </c>
      <c r="Q66" s="29">
        <v>30</v>
      </c>
      <c r="R66" s="30">
        <f t="shared" si="82"/>
        <v>360</v>
      </c>
      <c r="S66" s="29">
        <v>31</v>
      </c>
      <c r="T66" s="30">
        <f t="shared" si="83"/>
        <v>372</v>
      </c>
      <c r="U66" s="29">
        <v>31</v>
      </c>
      <c r="V66" s="30">
        <f t="shared" si="84"/>
        <v>372</v>
      </c>
      <c r="W66" s="29">
        <v>30</v>
      </c>
      <c r="X66" s="30">
        <f t="shared" si="85"/>
        <v>360</v>
      </c>
      <c r="Y66" s="29">
        <v>31</v>
      </c>
      <c r="Z66" s="30">
        <f t="shared" si="86"/>
        <v>372</v>
      </c>
      <c r="AA66" s="29">
        <v>30</v>
      </c>
      <c r="AB66" s="30">
        <f t="shared" si="87"/>
        <v>360</v>
      </c>
      <c r="AC66" s="30">
        <v>31</v>
      </c>
      <c r="AD66" s="30">
        <f t="shared" si="88"/>
        <v>372</v>
      </c>
      <c r="AE66" s="29">
        <f t="shared" si="89"/>
        <v>335</v>
      </c>
      <c r="AF66" s="31">
        <f t="shared" si="90"/>
        <v>4020</v>
      </c>
      <c r="AG66" s="68">
        <f t="shared" si="91"/>
        <v>4020</v>
      </c>
      <c r="AH66" s="39" t="s">
        <v>206</v>
      </c>
      <c r="AI66" s="33" t="s">
        <v>137</v>
      </c>
    </row>
    <row r="67" spans="1:35" s="28" customFormat="1" ht="25.5" x14ac:dyDescent="0.25">
      <c r="A67" s="75"/>
      <c r="B67" s="75"/>
      <c r="C67" s="53" t="s">
        <v>20</v>
      </c>
      <c r="D67" s="41">
        <v>1</v>
      </c>
      <c r="E67" s="41">
        <v>12</v>
      </c>
      <c r="F67" s="41">
        <f t="shared" si="94"/>
        <v>12</v>
      </c>
      <c r="G67" s="29">
        <v>0</v>
      </c>
      <c r="H67" s="29">
        <f t="shared" si="77"/>
        <v>0</v>
      </c>
      <c r="I67" s="29">
        <v>29</v>
      </c>
      <c r="J67" s="29">
        <f t="shared" si="78"/>
        <v>348</v>
      </c>
      <c r="K67" s="29">
        <v>31</v>
      </c>
      <c r="L67" s="29">
        <f t="shared" si="79"/>
        <v>372</v>
      </c>
      <c r="M67" s="29">
        <v>30</v>
      </c>
      <c r="N67" s="29">
        <f t="shared" si="80"/>
        <v>360</v>
      </c>
      <c r="O67" s="29">
        <v>31</v>
      </c>
      <c r="P67" s="29">
        <f t="shared" si="81"/>
        <v>372</v>
      </c>
      <c r="Q67" s="29">
        <v>30</v>
      </c>
      <c r="R67" s="30">
        <f t="shared" si="82"/>
        <v>360</v>
      </c>
      <c r="S67" s="29">
        <v>31</v>
      </c>
      <c r="T67" s="30">
        <f t="shared" si="83"/>
        <v>372</v>
      </c>
      <c r="U67" s="29">
        <v>31</v>
      </c>
      <c r="V67" s="30">
        <f t="shared" si="84"/>
        <v>372</v>
      </c>
      <c r="W67" s="29">
        <v>30</v>
      </c>
      <c r="X67" s="30">
        <f t="shared" si="85"/>
        <v>360</v>
      </c>
      <c r="Y67" s="29">
        <v>31</v>
      </c>
      <c r="Z67" s="30">
        <f t="shared" si="86"/>
        <v>372</v>
      </c>
      <c r="AA67" s="29">
        <v>30</v>
      </c>
      <c r="AB67" s="30">
        <f t="shared" si="87"/>
        <v>360</v>
      </c>
      <c r="AC67" s="30">
        <v>31</v>
      </c>
      <c r="AD67" s="30">
        <f t="shared" si="88"/>
        <v>372</v>
      </c>
      <c r="AE67" s="29">
        <f t="shared" si="89"/>
        <v>335</v>
      </c>
      <c r="AF67" s="31">
        <f t="shared" si="90"/>
        <v>4020</v>
      </c>
      <c r="AG67" s="68">
        <f t="shared" si="91"/>
        <v>4020</v>
      </c>
      <c r="AH67" s="39" t="s">
        <v>206</v>
      </c>
      <c r="AI67" s="33" t="s">
        <v>137</v>
      </c>
    </row>
    <row r="68" spans="1:35" s="28" customFormat="1" ht="29.25" customHeight="1" x14ac:dyDescent="0.25">
      <c r="A68" s="75" t="s">
        <v>34</v>
      </c>
      <c r="B68" s="75" t="s">
        <v>100</v>
      </c>
      <c r="C68" s="53" t="s">
        <v>11</v>
      </c>
      <c r="D68" s="22">
        <v>2</v>
      </c>
      <c r="E68" s="41">
        <v>12</v>
      </c>
      <c r="F68" s="41">
        <f t="shared" si="94"/>
        <v>24</v>
      </c>
      <c r="G68" s="29">
        <v>0</v>
      </c>
      <c r="H68" s="29">
        <f t="shared" si="77"/>
        <v>0</v>
      </c>
      <c r="I68" s="29">
        <v>29</v>
      </c>
      <c r="J68" s="29">
        <f t="shared" si="78"/>
        <v>696</v>
      </c>
      <c r="K68" s="29">
        <v>31</v>
      </c>
      <c r="L68" s="29">
        <f t="shared" si="79"/>
        <v>744</v>
      </c>
      <c r="M68" s="29">
        <v>30</v>
      </c>
      <c r="N68" s="29">
        <f t="shared" si="80"/>
        <v>720</v>
      </c>
      <c r="O68" s="29">
        <v>31</v>
      </c>
      <c r="P68" s="29">
        <f t="shared" si="81"/>
        <v>744</v>
      </c>
      <c r="Q68" s="29">
        <v>30</v>
      </c>
      <c r="R68" s="30">
        <f t="shared" si="82"/>
        <v>720</v>
      </c>
      <c r="S68" s="29">
        <v>31</v>
      </c>
      <c r="T68" s="30">
        <f t="shared" si="83"/>
        <v>744</v>
      </c>
      <c r="U68" s="29">
        <v>31</v>
      </c>
      <c r="V68" s="30">
        <f t="shared" si="84"/>
        <v>744</v>
      </c>
      <c r="W68" s="29">
        <v>30</v>
      </c>
      <c r="X68" s="30">
        <f t="shared" si="85"/>
        <v>720</v>
      </c>
      <c r="Y68" s="29">
        <v>31</v>
      </c>
      <c r="Z68" s="30">
        <f t="shared" si="86"/>
        <v>744</v>
      </c>
      <c r="AA68" s="29">
        <v>30</v>
      </c>
      <c r="AB68" s="30">
        <f t="shared" si="87"/>
        <v>720</v>
      </c>
      <c r="AC68" s="30">
        <v>31</v>
      </c>
      <c r="AD68" s="30">
        <f t="shared" si="88"/>
        <v>744</v>
      </c>
      <c r="AE68" s="29">
        <f t="shared" si="89"/>
        <v>335</v>
      </c>
      <c r="AF68" s="31">
        <f t="shared" si="90"/>
        <v>8040</v>
      </c>
      <c r="AG68" s="68">
        <f t="shared" si="91"/>
        <v>8040</v>
      </c>
      <c r="AH68" s="39" t="s">
        <v>206</v>
      </c>
      <c r="AI68" s="33" t="s">
        <v>56</v>
      </c>
    </row>
    <row r="69" spans="1:35" s="28" customFormat="1" ht="25.5" x14ac:dyDescent="0.25">
      <c r="A69" s="75"/>
      <c r="B69" s="75"/>
      <c r="C69" s="53" t="s">
        <v>20</v>
      </c>
      <c r="D69" s="41">
        <v>2</v>
      </c>
      <c r="E69" s="41">
        <v>12</v>
      </c>
      <c r="F69" s="41">
        <f t="shared" si="94"/>
        <v>24</v>
      </c>
      <c r="G69" s="29">
        <v>0</v>
      </c>
      <c r="H69" s="29">
        <f t="shared" si="77"/>
        <v>0</v>
      </c>
      <c r="I69" s="29">
        <v>29</v>
      </c>
      <c r="J69" s="29">
        <f t="shared" si="78"/>
        <v>696</v>
      </c>
      <c r="K69" s="29">
        <v>31</v>
      </c>
      <c r="L69" s="29">
        <f t="shared" si="79"/>
        <v>744</v>
      </c>
      <c r="M69" s="29">
        <v>30</v>
      </c>
      <c r="N69" s="29">
        <f t="shared" si="80"/>
        <v>720</v>
      </c>
      <c r="O69" s="29">
        <v>31</v>
      </c>
      <c r="P69" s="29">
        <f t="shared" si="81"/>
        <v>744</v>
      </c>
      <c r="Q69" s="29">
        <v>30</v>
      </c>
      <c r="R69" s="30">
        <f t="shared" si="82"/>
        <v>720</v>
      </c>
      <c r="S69" s="29">
        <v>31</v>
      </c>
      <c r="T69" s="30">
        <f t="shared" si="83"/>
        <v>744</v>
      </c>
      <c r="U69" s="29">
        <v>31</v>
      </c>
      <c r="V69" s="30">
        <f t="shared" si="84"/>
        <v>744</v>
      </c>
      <c r="W69" s="29">
        <v>30</v>
      </c>
      <c r="X69" s="30">
        <f t="shared" si="85"/>
        <v>720</v>
      </c>
      <c r="Y69" s="29">
        <v>31</v>
      </c>
      <c r="Z69" s="30">
        <f t="shared" si="86"/>
        <v>744</v>
      </c>
      <c r="AA69" s="29">
        <v>30</v>
      </c>
      <c r="AB69" s="30">
        <f t="shared" si="87"/>
        <v>720</v>
      </c>
      <c r="AC69" s="30">
        <v>31</v>
      </c>
      <c r="AD69" s="30">
        <f t="shared" si="88"/>
        <v>744</v>
      </c>
      <c r="AE69" s="29">
        <f t="shared" si="89"/>
        <v>335</v>
      </c>
      <c r="AF69" s="31">
        <f t="shared" si="90"/>
        <v>8040</v>
      </c>
      <c r="AG69" s="68">
        <f t="shared" si="91"/>
        <v>8040</v>
      </c>
      <c r="AH69" s="39" t="s">
        <v>206</v>
      </c>
      <c r="AI69" s="33" t="s">
        <v>56</v>
      </c>
    </row>
    <row r="70" spans="1:35" s="28" customFormat="1" ht="25.5" x14ac:dyDescent="0.25">
      <c r="A70" s="76" t="s">
        <v>78</v>
      </c>
      <c r="B70" s="76" t="s">
        <v>101</v>
      </c>
      <c r="C70" s="24" t="s">
        <v>11</v>
      </c>
      <c r="D70" s="21">
        <v>1</v>
      </c>
      <c r="E70" s="29">
        <v>12</v>
      </c>
      <c r="F70" s="29">
        <f t="shared" si="94"/>
        <v>12</v>
      </c>
      <c r="G70" s="29">
        <v>0</v>
      </c>
      <c r="H70" s="29">
        <f>G70*F70</f>
        <v>0</v>
      </c>
      <c r="I70" s="29">
        <v>29</v>
      </c>
      <c r="J70" s="29">
        <f>I70*F70</f>
        <v>348</v>
      </c>
      <c r="K70" s="29">
        <v>26</v>
      </c>
      <c r="L70" s="29">
        <f>K70*F70</f>
        <v>312</v>
      </c>
      <c r="M70" s="29">
        <v>26</v>
      </c>
      <c r="N70" s="29">
        <f>M70*F70</f>
        <v>312</v>
      </c>
      <c r="O70" s="29">
        <v>27</v>
      </c>
      <c r="P70" s="29">
        <f>O70*F70</f>
        <v>324</v>
      </c>
      <c r="Q70" s="29">
        <v>25</v>
      </c>
      <c r="R70" s="30">
        <f>Q70*F70</f>
        <v>300</v>
      </c>
      <c r="S70" s="29">
        <v>27</v>
      </c>
      <c r="T70" s="30">
        <f>S70*F70</f>
        <v>324</v>
      </c>
      <c r="U70" s="29">
        <v>27</v>
      </c>
      <c r="V70" s="30">
        <f>U70*F70</f>
        <v>324</v>
      </c>
      <c r="W70" s="29">
        <v>25</v>
      </c>
      <c r="X70" s="30">
        <f>W70*F70</f>
        <v>300</v>
      </c>
      <c r="Y70" s="29">
        <v>27</v>
      </c>
      <c r="Z70" s="30">
        <f>Y70*F70</f>
        <v>324</v>
      </c>
      <c r="AA70" s="29">
        <v>26</v>
      </c>
      <c r="AB70" s="30">
        <f>AA70*F70</f>
        <v>312</v>
      </c>
      <c r="AC70" s="30">
        <v>26</v>
      </c>
      <c r="AD70" s="30">
        <f>AC70*F70</f>
        <v>312</v>
      </c>
      <c r="AE70" s="29">
        <f t="shared" ref="AE70:AF73" si="95">G70+I70+K70+M70+O70+Q70+S70+U70+W70+Y70+AA70+AC70</f>
        <v>291</v>
      </c>
      <c r="AF70" s="31">
        <f t="shared" si="95"/>
        <v>3492</v>
      </c>
      <c r="AG70" s="68">
        <f>H70+J70+L70+N70+P70+R70+T70+V70+X70+Z70+AB70+AD70</f>
        <v>3492</v>
      </c>
      <c r="AH70" s="32" t="s">
        <v>206</v>
      </c>
      <c r="AI70" s="33" t="s">
        <v>56</v>
      </c>
    </row>
    <row r="71" spans="1:35" s="28" customFormat="1" ht="25.5" x14ac:dyDescent="0.25">
      <c r="A71" s="77"/>
      <c r="B71" s="77"/>
      <c r="C71" s="53" t="s">
        <v>20</v>
      </c>
      <c r="D71" s="21">
        <v>1</v>
      </c>
      <c r="E71" s="29">
        <v>12</v>
      </c>
      <c r="F71" s="29">
        <f t="shared" ref="F71" si="96">D71*E71</f>
        <v>12</v>
      </c>
      <c r="G71" s="29">
        <v>0</v>
      </c>
      <c r="H71" s="29">
        <f>G71*F71</f>
        <v>0</v>
      </c>
      <c r="I71" s="29">
        <v>29</v>
      </c>
      <c r="J71" s="29">
        <f>I71*F71</f>
        <v>348</v>
      </c>
      <c r="K71" s="29">
        <v>26</v>
      </c>
      <c r="L71" s="29">
        <f>K71*F71</f>
        <v>312</v>
      </c>
      <c r="M71" s="29">
        <v>26</v>
      </c>
      <c r="N71" s="29">
        <f>M71*F71</f>
        <v>312</v>
      </c>
      <c r="O71" s="29">
        <v>27</v>
      </c>
      <c r="P71" s="29">
        <f>O71*F71</f>
        <v>324</v>
      </c>
      <c r="Q71" s="29">
        <v>25</v>
      </c>
      <c r="R71" s="30">
        <f>Q71*F71</f>
        <v>300</v>
      </c>
      <c r="S71" s="29">
        <v>27</v>
      </c>
      <c r="T71" s="30">
        <f>S71*F71</f>
        <v>324</v>
      </c>
      <c r="U71" s="29">
        <v>27</v>
      </c>
      <c r="V71" s="30">
        <f>U71*F71</f>
        <v>324</v>
      </c>
      <c r="W71" s="29">
        <v>25</v>
      </c>
      <c r="X71" s="30">
        <f>W71*F71</f>
        <v>300</v>
      </c>
      <c r="Y71" s="29">
        <v>27</v>
      </c>
      <c r="Z71" s="30">
        <f>Y71*F71</f>
        <v>324</v>
      </c>
      <c r="AA71" s="29">
        <v>26</v>
      </c>
      <c r="AB71" s="30">
        <f>AA71*F71</f>
        <v>312</v>
      </c>
      <c r="AC71" s="30">
        <v>26</v>
      </c>
      <c r="AD71" s="30">
        <f>AC71*F71</f>
        <v>312</v>
      </c>
      <c r="AE71" s="29">
        <f t="shared" si="95"/>
        <v>291</v>
      </c>
      <c r="AF71" s="31">
        <f t="shared" si="95"/>
        <v>3492</v>
      </c>
      <c r="AG71" s="68">
        <f>H71+J71+L71+N71+P71+R71+T71+V71+X71+Z71+AB71+AD71</f>
        <v>3492</v>
      </c>
      <c r="AH71" s="32" t="s">
        <v>206</v>
      </c>
      <c r="AI71" s="33" t="s">
        <v>56</v>
      </c>
    </row>
    <row r="72" spans="1:35" s="28" customFormat="1" ht="31.5" customHeight="1" x14ac:dyDescent="0.25">
      <c r="A72" s="76" t="s">
        <v>79</v>
      </c>
      <c r="B72" s="76" t="s">
        <v>102</v>
      </c>
      <c r="C72" s="24" t="s">
        <v>11</v>
      </c>
      <c r="D72" s="21">
        <v>1</v>
      </c>
      <c r="E72" s="29">
        <v>12</v>
      </c>
      <c r="F72" s="29">
        <f t="shared" si="94"/>
        <v>12</v>
      </c>
      <c r="G72" s="29">
        <v>0</v>
      </c>
      <c r="H72" s="29">
        <f>G72*F72</f>
        <v>0</v>
      </c>
      <c r="I72" s="29">
        <v>29</v>
      </c>
      <c r="J72" s="29">
        <f>I72*F72</f>
        <v>348</v>
      </c>
      <c r="K72" s="29">
        <v>26</v>
      </c>
      <c r="L72" s="29">
        <f>K72*F72</f>
        <v>312</v>
      </c>
      <c r="M72" s="29">
        <v>26</v>
      </c>
      <c r="N72" s="29">
        <f>M72*F72</f>
        <v>312</v>
      </c>
      <c r="O72" s="29">
        <v>27</v>
      </c>
      <c r="P72" s="29">
        <f>O72*F72</f>
        <v>324</v>
      </c>
      <c r="Q72" s="29">
        <v>25</v>
      </c>
      <c r="R72" s="30">
        <f>Q72*F72</f>
        <v>300</v>
      </c>
      <c r="S72" s="29">
        <v>27</v>
      </c>
      <c r="T72" s="30">
        <f>S72*F72</f>
        <v>324</v>
      </c>
      <c r="U72" s="29">
        <v>27</v>
      </c>
      <c r="V72" s="30">
        <f>U72*F72</f>
        <v>324</v>
      </c>
      <c r="W72" s="29">
        <v>25</v>
      </c>
      <c r="X72" s="30">
        <f>W72*F72</f>
        <v>300</v>
      </c>
      <c r="Y72" s="29">
        <v>27</v>
      </c>
      <c r="Z72" s="30">
        <f>Y72*F72</f>
        <v>324</v>
      </c>
      <c r="AA72" s="29">
        <v>26</v>
      </c>
      <c r="AB72" s="30">
        <f>AA72*F72</f>
        <v>312</v>
      </c>
      <c r="AC72" s="30">
        <v>26</v>
      </c>
      <c r="AD72" s="30">
        <f>AC72*F72</f>
        <v>312</v>
      </c>
      <c r="AE72" s="29">
        <f t="shared" si="95"/>
        <v>291</v>
      </c>
      <c r="AF72" s="31">
        <f t="shared" si="95"/>
        <v>3492</v>
      </c>
      <c r="AG72" s="68">
        <f>H72+J72+L72+N72+P72+R72+T72+V72+X72+Z72+AB72+AD72</f>
        <v>3492</v>
      </c>
      <c r="AH72" s="32" t="s">
        <v>206</v>
      </c>
      <c r="AI72" s="33" t="s">
        <v>56</v>
      </c>
    </row>
    <row r="73" spans="1:35" s="28" customFormat="1" ht="29.25" customHeight="1" x14ac:dyDescent="0.25">
      <c r="A73" s="77"/>
      <c r="B73" s="77"/>
      <c r="C73" s="53" t="s">
        <v>20</v>
      </c>
      <c r="D73" s="21">
        <v>1</v>
      </c>
      <c r="E73" s="29">
        <v>12</v>
      </c>
      <c r="F73" s="29">
        <f t="shared" si="94"/>
        <v>12</v>
      </c>
      <c r="G73" s="29">
        <v>0</v>
      </c>
      <c r="H73" s="29">
        <f>G73*F73</f>
        <v>0</v>
      </c>
      <c r="I73" s="29">
        <v>29</v>
      </c>
      <c r="J73" s="29">
        <f>I73*F73</f>
        <v>348</v>
      </c>
      <c r="K73" s="29">
        <v>26</v>
      </c>
      <c r="L73" s="29">
        <f>K73*F73</f>
        <v>312</v>
      </c>
      <c r="M73" s="29">
        <v>26</v>
      </c>
      <c r="N73" s="29">
        <f>M73*F73</f>
        <v>312</v>
      </c>
      <c r="O73" s="29">
        <v>27</v>
      </c>
      <c r="P73" s="29">
        <f>O73*F73</f>
        <v>324</v>
      </c>
      <c r="Q73" s="29">
        <v>25</v>
      </c>
      <c r="R73" s="30">
        <f>Q73*F73</f>
        <v>300</v>
      </c>
      <c r="S73" s="29">
        <v>27</v>
      </c>
      <c r="T73" s="30">
        <f>S73*F73</f>
        <v>324</v>
      </c>
      <c r="U73" s="29">
        <v>27</v>
      </c>
      <c r="V73" s="30">
        <f>U73*F73</f>
        <v>324</v>
      </c>
      <c r="W73" s="29">
        <v>25</v>
      </c>
      <c r="X73" s="30">
        <f>W73*F73</f>
        <v>300</v>
      </c>
      <c r="Y73" s="29">
        <v>27</v>
      </c>
      <c r="Z73" s="30">
        <f>Y73*F73</f>
        <v>324</v>
      </c>
      <c r="AA73" s="29">
        <v>26</v>
      </c>
      <c r="AB73" s="30">
        <f>AA73*F73</f>
        <v>312</v>
      </c>
      <c r="AC73" s="30">
        <v>26</v>
      </c>
      <c r="AD73" s="30">
        <f>AC73*F73</f>
        <v>312</v>
      </c>
      <c r="AE73" s="29">
        <f t="shared" si="95"/>
        <v>291</v>
      </c>
      <c r="AF73" s="31">
        <f t="shared" si="95"/>
        <v>3492</v>
      </c>
      <c r="AG73" s="68">
        <f>H73+J73+L73+N73+P73+R73+T73+V73+X73+Z73+AB73+AD73</f>
        <v>3492</v>
      </c>
      <c r="AH73" s="32" t="s">
        <v>206</v>
      </c>
      <c r="AI73" s="33" t="s">
        <v>56</v>
      </c>
    </row>
    <row r="74" spans="1:35" s="28" customFormat="1" ht="25.5" x14ac:dyDescent="0.25">
      <c r="A74" s="72" t="s">
        <v>35</v>
      </c>
      <c r="B74" s="72" t="s">
        <v>103</v>
      </c>
      <c r="C74" s="24" t="s">
        <v>11</v>
      </c>
      <c r="D74" s="21">
        <v>1</v>
      </c>
      <c r="E74" s="29">
        <v>12</v>
      </c>
      <c r="F74" s="29">
        <f t="shared" si="94"/>
        <v>12</v>
      </c>
      <c r="G74" s="29">
        <v>0</v>
      </c>
      <c r="H74" s="29">
        <f t="shared" ref="H74:H89" si="97">G74*F74</f>
        <v>0</v>
      </c>
      <c r="I74" s="29">
        <v>29</v>
      </c>
      <c r="J74" s="29">
        <f>I74*F74</f>
        <v>348</v>
      </c>
      <c r="K74" s="29">
        <v>31</v>
      </c>
      <c r="L74" s="29">
        <f t="shared" ref="L74:L89" si="98">K74*F74</f>
        <v>372</v>
      </c>
      <c r="M74" s="29">
        <v>30</v>
      </c>
      <c r="N74" s="29">
        <f t="shared" ref="N74:N89" si="99">M74*F74</f>
        <v>360</v>
      </c>
      <c r="O74" s="29">
        <v>31</v>
      </c>
      <c r="P74" s="29">
        <f t="shared" ref="P74:P89" si="100">O74*F74</f>
        <v>372</v>
      </c>
      <c r="Q74" s="29">
        <v>30</v>
      </c>
      <c r="R74" s="30">
        <f t="shared" ref="R74:R89" si="101">Q74*F74</f>
        <v>360</v>
      </c>
      <c r="S74" s="29">
        <v>31</v>
      </c>
      <c r="T74" s="30">
        <f t="shared" ref="T74:T89" si="102">S74*F74</f>
        <v>372</v>
      </c>
      <c r="U74" s="29">
        <v>31</v>
      </c>
      <c r="V74" s="30">
        <f t="shared" ref="V74:V89" si="103">U74*F74</f>
        <v>372</v>
      </c>
      <c r="W74" s="29">
        <v>30</v>
      </c>
      <c r="X74" s="30">
        <f t="shared" ref="X74:X89" si="104">W74*F74</f>
        <v>360</v>
      </c>
      <c r="Y74" s="29">
        <v>31</v>
      </c>
      <c r="Z74" s="30">
        <f t="shared" ref="Z74:Z89" si="105">Y74*F74</f>
        <v>372</v>
      </c>
      <c r="AA74" s="29">
        <v>30</v>
      </c>
      <c r="AB74" s="30">
        <f t="shared" ref="AB74:AB89" si="106">AA74*F74</f>
        <v>360</v>
      </c>
      <c r="AC74" s="30">
        <v>31</v>
      </c>
      <c r="AD74" s="30">
        <f t="shared" ref="AD74:AD89" si="107">AC74*F74</f>
        <v>372</v>
      </c>
      <c r="AE74" s="29">
        <f t="shared" ref="AE74:AE91" si="108">G74+I74+K74+M74+O74+Q74+S74+U74+W74+Y74+AA74+AC74</f>
        <v>335</v>
      </c>
      <c r="AF74" s="31">
        <f t="shared" ref="AF74:AF89" si="109">H74+J74+L74+N74+P74+R74+T74+V74+X74+Z74+AB74+AD74</f>
        <v>4020</v>
      </c>
      <c r="AG74" s="68">
        <f t="shared" ref="AG74:AG89" si="110">H74+J74+L74+N74+P74+R74+T74+V74+X74+Z74+AB74+AD74</f>
        <v>4020</v>
      </c>
      <c r="AH74" s="32" t="s">
        <v>206</v>
      </c>
      <c r="AI74" s="33" t="s">
        <v>56</v>
      </c>
    </row>
    <row r="75" spans="1:35" s="28" customFormat="1" ht="25.5" x14ac:dyDescent="0.25">
      <c r="A75" s="72"/>
      <c r="B75" s="72"/>
      <c r="C75" s="24" t="s">
        <v>20</v>
      </c>
      <c r="D75" s="29">
        <v>1</v>
      </c>
      <c r="E75" s="29">
        <v>12</v>
      </c>
      <c r="F75" s="29">
        <f t="shared" si="94"/>
        <v>12</v>
      </c>
      <c r="G75" s="29">
        <v>0</v>
      </c>
      <c r="H75" s="29">
        <f t="shared" si="97"/>
        <v>0</v>
      </c>
      <c r="I75" s="29">
        <v>29</v>
      </c>
      <c r="J75" s="29">
        <f t="shared" ref="J75:J89" si="111">I75*F75</f>
        <v>348</v>
      </c>
      <c r="K75" s="29">
        <v>31</v>
      </c>
      <c r="L75" s="29">
        <f t="shared" si="98"/>
        <v>372</v>
      </c>
      <c r="M75" s="29">
        <v>30</v>
      </c>
      <c r="N75" s="29">
        <f t="shared" si="99"/>
        <v>360</v>
      </c>
      <c r="O75" s="29">
        <v>31</v>
      </c>
      <c r="P75" s="29">
        <f t="shared" si="100"/>
        <v>372</v>
      </c>
      <c r="Q75" s="29">
        <v>30</v>
      </c>
      <c r="R75" s="30">
        <f t="shared" si="101"/>
        <v>360</v>
      </c>
      <c r="S75" s="29">
        <v>31</v>
      </c>
      <c r="T75" s="30">
        <f t="shared" si="102"/>
        <v>372</v>
      </c>
      <c r="U75" s="29">
        <v>31</v>
      </c>
      <c r="V75" s="30">
        <f t="shared" si="103"/>
        <v>372</v>
      </c>
      <c r="W75" s="29">
        <v>30</v>
      </c>
      <c r="X75" s="30">
        <f t="shared" si="104"/>
        <v>360</v>
      </c>
      <c r="Y75" s="29">
        <v>31</v>
      </c>
      <c r="Z75" s="30">
        <f t="shared" si="105"/>
        <v>372</v>
      </c>
      <c r="AA75" s="29">
        <v>30</v>
      </c>
      <c r="AB75" s="30">
        <f t="shared" si="106"/>
        <v>360</v>
      </c>
      <c r="AC75" s="30">
        <v>31</v>
      </c>
      <c r="AD75" s="30">
        <f t="shared" si="107"/>
        <v>372</v>
      </c>
      <c r="AE75" s="29">
        <f t="shared" si="108"/>
        <v>335</v>
      </c>
      <c r="AF75" s="31">
        <f t="shared" si="109"/>
        <v>4020</v>
      </c>
      <c r="AG75" s="68">
        <f t="shared" si="110"/>
        <v>4020</v>
      </c>
      <c r="AH75" s="32" t="s">
        <v>206</v>
      </c>
      <c r="AI75" s="33" t="s">
        <v>56</v>
      </c>
    </row>
    <row r="76" spans="1:35" s="28" customFormat="1" ht="25.5" x14ac:dyDescent="0.25">
      <c r="A76" s="72" t="s">
        <v>33</v>
      </c>
      <c r="B76" s="76" t="s">
        <v>195</v>
      </c>
      <c r="C76" s="24" t="s">
        <v>11</v>
      </c>
      <c r="D76" s="29">
        <v>2</v>
      </c>
      <c r="E76" s="29">
        <v>12</v>
      </c>
      <c r="F76" s="29">
        <f t="shared" si="94"/>
        <v>24</v>
      </c>
      <c r="G76" s="29">
        <v>0</v>
      </c>
      <c r="H76" s="29">
        <f t="shared" si="97"/>
        <v>0</v>
      </c>
      <c r="I76" s="29">
        <v>29</v>
      </c>
      <c r="J76" s="29">
        <f t="shared" si="111"/>
        <v>696</v>
      </c>
      <c r="K76" s="29">
        <v>31</v>
      </c>
      <c r="L76" s="29">
        <f t="shared" si="98"/>
        <v>744</v>
      </c>
      <c r="M76" s="29">
        <v>30</v>
      </c>
      <c r="N76" s="29">
        <f t="shared" si="99"/>
        <v>720</v>
      </c>
      <c r="O76" s="29">
        <v>31</v>
      </c>
      <c r="P76" s="29">
        <f t="shared" si="100"/>
        <v>744</v>
      </c>
      <c r="Q76" s="29">
        <v>30</v>
      </c>
      <c r="R76" s="30">
        <f t="shared" si="101"/>
        <v>720</v>
      </c>
      <c r="S76" s="29">
        <v>31</v>
      </c>
      <c r="T76" s="30">
        <f t="shared" si="102"/>
        <v>744</v>
      </c>
      <c r="U76" s="29">
        <v>31</v>
      </c>
      <c r="V76" s="30">
        <f t="shared" si="103"/>
        <v>744</v>
      </c>
      <c r="W76" s="29">
        <v>30</v>
      </c>
      <c r="X76" s="30">
        <f t="shared" si="104"/>
        <v>720</v>
      </c>
      <c r="Y76" s="29">
        <v>31</v>
      </c>
      <c r="Z76" s="30">
        <f t="shared" si="105"/>
        <v>744</v>
      </c>
      <c r="AA76" s="29">
        <v>30</v>
      </c>
      <c r="AB76" s="30">
        <f t="shared" si="106"/>
        <v>720</v>
      </c>
      <c r="AC76" s="30">
        <v>31</v>
      </c>
      <c r="AD76" s="30">
        <f t="shared" si="107"/>
        <v>744</v>
      </c>
      <c r="AE76" s="29">
        <f t="shared" si="108"/>
        <v>335</v>
      </c>
      <c r="AF76" s="31">
        <f t="shared" si="109"/>
        <v>8040</v>
      </c>
      <c r="AG76" s="68">
        <f t="shared" si="110"/>
        <v>8040</v>
      </c>
      <c r="AH76" s="32" t="s">
        <v>206</v>
      </c>
      <c r="AI76" s="33" t="s">
        <v>55</v>
      </c>
    </row>
    <row r="77" spans="1:35" s="28" customFormat="1" ht="25.5" x14ac:dyDescent="0.25">
      <c r="A77" s="72"/>
      <c r="B77" s="77"/>
      <c r="C77" s="24" t="s">
        <v>20</v>
      </c>
      <c r="D77" s="29">
        <v>2</v>
      </c>
      <c r="E77" s="29">
        <v>12</v>
      </c>
      <c r="F77" s="29">
        <f t="shared" si="94"/>
        <v>24</v>
      </c>
      <c r="G77" s="29">
        <v>0</v>
      </c>
      <c r="H77" s="29">
        <f t="shared" si="97"/>
        <v>0</v>
      </c>
      <c r="I77" s="29">
        <v>29</v>
      </c>
      <c r="J77" s="29">
        <f t="shared" si="111"/>
        <v>696</v>
      </c>
      <c r="K77" s="29">
        <v>31</v>
      </c>
      <c r="L77" s="29">
        <f t="shared" si="98"/>
        <v>744</v>
      </c>
      <c r="M77" s="29">
        <v>30</v>
      </c>
      <c r="N77" s="29">
        <f t="shared" si="99"/>
        <v>720</v>
      </c>
      <c r="O77" s="29">
        <v>31</v>
      </c>
      <c r="P77" s="29">
        <f t="shared" si="100"/>
        <v>744</v>
      </c>
      <c r="Q77" s="29">
        <v>30</v>
      </c>
      <c r="R77" s="30">
        <f t="shared" si="101"/>
        <v>720</v>
      </c>
      <c r="S77" s="29">
        <v>31</v>
      </c>
      <c r="T77" s="30">
        <f t="shared" si="102"/>
        <v>744</v>
      </c>
      <c r="U77" s="29">
        <v>31</v>
      </c>
      <c r="V77" s="30">
        <f t="shared" si="103"/>
        <v>744</v>
      </c>
      <c r="W77" s="29">
        <v>30</v>
      </c>
      <c r="X77" s="30">
        <f t="shared" si="104"/>
        <v>720</v>
      </c>
      <c r="Y77" s="29">
        <v>31</v>
      </c>
      <c r="Z77" s="30">
        <f t="shared" si="105"/>
        <v>744</v>
      </c>
      <c r="AA77" s="29">
        <v>30</v>
      </c>
      <c r="AB77" s="30">
        <f t="shared" si="106"/>
        <v>720</v>
      </c>
      <c r="AC77" s="30">
        <v>31</v>
      </c>
      <c r="AD77" s="30">
        <f t="shared" si="107"/>
        <v>744</v>
      </c>
      <c r="AE77" s="29">
        <f t="shared" si="108"/>
        <v>335</v>
      </c>
      <c r="AF77" s="31">
        <f t="shared" si="109"/>
        <v>8040</v>
      </c>
      <c r="AG77" s="68">
        <f t="shared" si="110"/>
        <v>8040</v>
      </c>
      <c r="AH77" s="32" t="s">
        <v>206</v>
      </c>
      <c r="AI77" s="33" t="s">
        <v>55</v>
      </c>
    </row>
    <row r="78" spans="1:35" s="28" customFormat="1" ht="25.5" x14ac:dyDescent="0.25">
      <c r="A78" s="72" t="s">
        <v>36</v>
      </c>
      <c r="B78" s="72" t="s">
        <v>104</v>
      </c>
      <c r="C78" s="24" t="s">
        <v>11</v>
      </c>
      <c r="D78" s="21">
        <v>3</v>
      </c>
      <c r="E78" s="29">
        <v>12</v>
      </c>
      <c r="F78" s="29">
        <f t="shared" si="94"/>
        <v>36</v>
      </c>
      <c r="G78" s="29">
        <v>0</v>
      </c>
      <c r="H78" s="29">
        <f t="shared" si="97"/>
        <v>0</v>
      </c>
      <c r="I78" s="29">
        <v>29</v>
      </c>
      <c r="J78" s="29">
        <f t="shared" si="111"/>
        <v>1044</v>
      </c>
      <c r="K78" s="29">
        <v>31</v>
      </c>
      <c r="L78" s="29">
        <f t="shared" si="98"/>
        <v>1116</v>
      </c>
      <c r="M78" s="29">
        <v>30</v>
      </c>
      <c r="N78" s="29">
        <f t="shared" si="99"/>
        <v>1080</v>
      </c>
      <c r="O78" s="29">
        <v>31</v>
      </c>
      <c r="P78" s="29">
        <f t="shared" si="100"/>
        <v>1116</v>
      </c>
      <c r="Q78" s="29">
        <v>30</v>
      </c>
      <c r="R78" s="30">
        <f t="shared" si="101"/>
        <v>1080</v>
      </c>
      <c r="S78" s="29">
        <v>31</v>
      </c>
      <c r="T78" s="30">
        <f t="shared" si="102"/>
        <v>1116</v>
      </c>
      <c r="U78" s="29">
        <v>31</v>
      </c>
      <c r="V78" s="30">
        <f t="shared" si="103"/>
        <v>1116</v>
      </c>
      <c r="W78" s="29">
        <v>30</v>
      </c>
      <c r="X78" s="30">
        <f t="shared" si="104"/>
        <v>1080</v>
      </c>
      <c r="Y78" s="29">
        <v>31</v>
      </c>
      <c r="Z78" s="30">
        <f t="shared" si="105"/>
        <v>1116</v>
      </c>
      <c r="AA78" s="29">
        <v>30</v>
      </c>
      <c r="AB78" s="30">
        <f t="shared" si="106"/>
        <v>1080</v>
      </c>
      <c r="AC78" s="30">
        <v>31</v>
      </c>
      <c r="AD78" s="30">
        <f t="shared" si="107"/>
        <v>1116</v>
      </c>
      <c r="AE78" s="29">
        <f t="shared" si="108"/>
        <v>335</v>
      </c>
      <c r="AF78" s="31">
        <f t="shared" si="109"/>
        <v>12060</v>
      </c>
      <c r="AG78" s="68">
        <f t="shared" si="110"/>
        <v>12060</v>
      </c>
      <c r="AH78" s="32" t="s">
        <v>206</v>
      </c>
      <c r="AI78" s="33" t="s">
        <v>56</v>
      </c>
    </row>
    <row r="79" spans="1:35" s="28" customFormat="1" ht="25.5" x14ac:dyDescent="0.25">
      <c r="A79" s="72"/>
      <c r="B79" s="72"/>
      <c r="C79" s="24" t="s">
        <v>20</v>
      </c>
      <c r="D79" s="29">
        <v>2</v>
      </c>
      <c r="E79" s="29">
        <v>12</v>
      </c>
      <c r="F79" s="29">
        <f t="shared" si="94"/>
        <v>24</v>
      </c>
      <c r="G79" s="29">
        <v>0</v>
      </c>
      <c r="H79" s="29">
        <f t="shared" si="97"/>
        <v>0</v>
      </c>
      <c r="I79" s="29">
        <v>29</v>
      </c>
      <c r="J79" s="29">
        <f t="shared" si="111"/>
        <v>696</v>
      </c>
      <c r="K79" s="29">
        <v>31</v>
      </c>
      <c r="L79" s="29">
        <f t="shared" si="98"/>
        <v>744</v>
      </c>
      <c r="M79" s="29">
        <v>30</v>
      </c>
      <c r="N79" s="29">
        <f t="shared" si="99"/>
        <v>720</v>
      </c>
      <c r="O79" s="29">
        <v>31</v>
      </c>
      <c r="P79" s="29">
        <f t="shared" si="100"/>
        <v>744</v>
      </c>
      <c r="Q79" s="29">
        <v>30</v>
      </c>
      <c r="R79" s="30">
        <f t="shared" si="101"/>
        <v>720</v>
      </c>
      <c r="S79" s="29">
        <v>31</v>
      </c>
      <c r="T79" s="30">
        <f t="shared" si="102"/>
        <v>744</v>
      </c>
      <c r="U79" s="29">
        <v>31</v>
      </c>
      <c r="V79" s="30">
        <f t="shared" si="103"/>
        <v>744</v>
      </c>
      <c r="W79" s="29">
        <v>30</v>
      </c>
      <c r="X79" s="30">
        <f t="shared" si="104"/>
        <v>720</v>
      </c>
      <c r="Y79" s="29">
        <v>31</v>
      </c>
      <c r="Z79" s="30">
        <f t="shared" si="105"/>
        <v>744</v>
      </c>
      <c r="AA79" s="29">
        <v>30</v>
      </c>
      <c r="AB79" s="30">
        <f t="shared" si="106"/>
        <v>720</v>
      </c>
      <c r="AC79" s="30">
        <v>31</v>
      </c>
      <c r="AD79" s="30">
        <f t="shared" si="107"/>
        <v>744</v>
      </c>
      <c r="AE79" s="29">
        <f t="shared" si="108"/>
        <v>335</v>
      </c>
      <c r="AF79" s="31">
        <f t="shared" si="109"/>
        <v>8040</v>
      </c>
      <c r="AG79" s="68">
        <f t="shared" si="110"/>
        <v>8040</v>
      </c>
      <c r="AH79" s="32" t="s">
        <v>206</v>
      </c>
      <c r="AI79" s="33" t="s">
        <v>56</v>
      </c>
    </row>
    <row r="80" spans="1:35" s="28" customFormat="1" ht="25.5" x14ac:dyDescent="0.25">
      <c r="A80" s="75" t="s">
        <v>37</v>
      </c>
      <c r="B80" s="75" t="s">
        <v>105</v>
      </c>
      <c r="C80" s="34" t="s">
        <v>60</v>
      </c>
      <c r="D80" s="21">
        <v>1</v>
      </c>
      <c r="E80" s="29">
        <v>12</v>
      </c>
      <c r="F80" s="29">
        <f t="shared" si="94"/>
        <v>12</v>
      </c>
      <c r="G80" s="29">
        <v>0</v>
      </c>
      <c r="H80" s="29">
        <f t="shared" si="97"/>
        <v>0</v>
      </c>
      <c r="I80" s="29">
        <v>29</v>
      </c>
      <c r="J80" s="29">
        <f t="shared" si="111"/>
        <v>348</v>
      </c>
      <c r="K80" s="29">
        <v>31</v>
      </c>
      <c r="L80" s="29">
        <f t="shared" si="98"/>
        <v>372</v>
      </c>
      <c r="M80" s="29">
        <v>30</v>
      </c>
      <c r="N80" s="29">
        <f t="shared" si="99"/>
        <v>360</v>
      </c>
      <c r="O80" s="29">
        <v>31</v>
      </c>
      <c r="P80" s="29">
        <f t="shared" si="100"/>
        <v>372</v>
      </c>
      <c r="Q80" s="29">
        <v>30</v>
      </c>
      <c r="R80" s="30">
        <f t="shared" si="101"/>
        <v>360</v>
      </c>
      <c r="S80" s="29">
        <v>31</v>
      </c>
      <c r="T80" s="30">
        <f t="shared" si="102"/>
        <v>372</v>
      </c>
      <c r="U80" s="29">
        <v>31</v>
      </c>
      <c r="V80" s="30">
        <f t="shared" si="103"/>
        <v>372</v>
      </c>
      <c r="W80" s="29">
        <v>30</v>
      </c>
      <c r="X80" s="30">
        <f t="shared" si="104"/>
        <v>360</v>
      </c>
      <c r="Y80" s="29">
        <v>31</v>
      </c>
      <c r="Z80" s="30">
        <f t="shared" si="105"/>
        <v>372</v>
      </c>
      <c r="AA80" s="29">
        <v>30</v>
      </c>
      <c r="AB80" s="30">
        <f t="shared" si="106"/>
        <v>360</v>
      </c>
      <c r="AC80" s="30">
        <v>31</v>
      </c>
      <c r="AD80" s="30">
        <f t="shared" si="107"/>
        <v>372</v>
      </c>
      <c r="AE80" s="29">
        <f t="shared" si="108"/>
        <v>335</v>
      </c>
      <c r="AF80" s="31">
        <f t="shared" si="109"/>
        <v>4020</v>
      </c>
      <c r="AG80" s="68">
        <f t="shared" si="110"/>
        <v>4020</v>
      </c>
      <c r="AH80" s="39" t="s">
        <v>206</v>
      </c>
      <c r="AI80" s="33" t="s">
        <v>58</v>
      </c>
    </row>
    <row r="81" spans="1:35" s="28" customFormat="1" ht="25.5" x14ac:dyDescent="0.25">
      <c r="A81" s="75"/>
      <c r="B81" s="75"/>
      <c r="C81" s="24" t="s">
        <v>20</v>
      </c>
      <c r="D81" s="29">
        <v>1</v>
      </c>
      <c r="E81" s="29">
        <v>12</v>
      </c>
      <c r="F81" s="29">
        <f t="shared" si="94"/>
        <v>12</v>
      </c>
      <c r="G81" s="29">
        <v>0</v>
      </c>
      <c r="H81" s="29">
        <f t="shared" si="97"/>
        <v>0</v>
      </c>
      <c r="I81" s="29">
        <v>29</v>
      </c>
      <c r="J81" s="29">
        <f t="shared" si="111"/>
        <v>348</v>
      </c>
      <c r="K81" s="29">
        <v>31</v>
      </c>
      <c r="L81" s="29">
        <f t="shared" si="98"/>
        <v>372</v>
      </c>
      <c r="M81" s="29">
        <v>30</v>
      </c>
      <c r="N81" s="29">
        <f t="shared" si="99"/>
        <v>360</v>
      </c>
      <c r="O81" s="29">
        <v>31</v>
      </c>
      <c r="P81" s="29">
        <f t="shared" si="100"/>
        <v>372</v>
      </c>
      <c r="Q81" s="29">
        <v>30</v>
      </c>
      <c r="R81" s="30">
        <f t="shared" si="101"/>
        <v>360</v>
      </c>
      <c r="S81" s="29">
        <v>31</v>
      </c>
      <c r="T81" s="30">
        <f t="shared" si="102"/>
        <v>372</v>
      </c>
      <c r="U81" s="29">
        <v>31</v>
      </c>
      <c r="V81" s="30">
        <f t="shared" si="103"/>
        <v>372</v>
      </c>
      <c r="W81" s="29">
        <v>30</v>
      </c>
      <c r="X81" s="30">
        <f t="shared" si="104"/>
        <v>360</v>
      </c>
      <c r="Y81" s="29">
        <v>31</v>
      </c>
      <c r="Z81" s="30">
        <f t="shared" si="105"/>
        <v>372</v>
      </c>
      <c r="AA81" s="29">
        <v>30</v>
      </c>
      <c r="AB81" s="30">
        <f t="shared" si="106"/>
        <v>360</v>
      </c>
      <c r="AC81" s="30">
        <v>31</v>
      </c>
      <c r="AD81" s="30">
        <f t="shared" si="107"/>
        <v>372</v>
      </c>
      <c r="AE81" s="29">
        <f t="shared" si="108"/>
        <v>335</v>
      </c>
      <c r="AF81" s="31">
        <f t="shared" si="109"/>
        <v>4020</v>
      </c>
      <c r="AG81" s="68">
        <f t="shared" si="110"/>
        <v>4020</v>
      </c>
      <c r="AH81" s="39" t="s">
        <v>206</v>
      </c>
      <c r="AI81" s="33" t="s">
        <v>58</v>
      </c>
    </row>
    <row r="82" spans="1:35" s="28" customFormat="1" ht="25.5" x14ac:dyDescent="0.25">
      <c r="A82" s="75" t="s">
        <v>38</v>
      </c>
      <c r="B82" s="75" t="s">
        <v>106</v>
      </c>
      <c r="C82" s="53" t="s">
        <v>11</v>
      </c>
      <c r="D82" s="22">
        <v>1</v>
      </c>
      <c r="E82" s="41">
        <v>12</v>
      </c>
      <c r="F82" s="41">
        <f t="shared" si="94"/>
        <v>12</v>
      </c>
      <c r="G82" s="41">
        <v>0</v>
      </c>
      <c r="H82" s="29">
        <f t="shared" si="97"/>
        <v>0</v>
      </c>
      <c r="I82" s="29">
        <v>29</v>
      </c>
      <c r="J82" s="29">
        <f t="shared" si="111"/>
        <v>348</v>
      </c>
      <c r="K82" s="29">
        <v>31</v>
      </c>
      <c r="L82" s="29">
        <f t="shared" si="98"/>
        <v>372</v>
      </c>
      <c r="M82" s="29">
        <v>30</v>
      </c>
      <c r="N82" s="29">
        <f t="shared" si="99"/>
        <v>360</v>
      </c>
      <c r="O82" s="29">
        <v>31</v>
      </c>
      <c r="P82" s="29">
        <f t="shared" si="100"/>
        <v>372</v>
      </c>
      <c r="Q82" s="29">
        <v>30</v>
      </c>
      <c r="R82" s="30">
        <f t="shared" si="101"/>
        <v>360</v>
      </c>
      <c r="S82" s="29">
        <v>31</v>
      </c>
      <c r="T82" s="30">
        <f t="shared" si="102"/>
        <v>372</v>
      </c>
      <c r="U82" s="29">
        <v>31</v>
      </c>
      <c r="V82" s="30">
        <f t="shared" si="103"/>
        <v>372</v>
      </c>
      <c r="W82" s="29">
        <v>30</v>
      </c>
      <c r="X82" s="30">
        <f t="shared" si="104"/>
        <v>360</v>
      </c>
      <c r="Y82" s="29">
        <v>31</v>
      </c>
      <c r="Z82" s="30">
        <f t="shared" si="105"/>
        <v>372</v>
      </c>
      <c r="AA82" s="29">
        <v>30</v>
      </c>
      <c r="AB82" s="30">
        <f t="shared" si="106"/>
        <v>360</v>
      </c>
      <c r="AC82" s="30">
        <v>31</v>
      </c>
      <c r="AD82" s="30">
        <f t="shared" si="107"/>
        <v>372</v>
      </c>
      <c r="AE82" s="29">
        <f t="shared" si="108"/>
        <v>335</v>
      </c>
      <c r="AF82" s="31">
        <f t="shared" si="109"/>
        <v>4020</v>
      </c>
      <c r="AG82" s="68">
        <f t="shared" si="110"/>
        <v>4020</v>
      </c>
      <c r="AH82" s="32" t="s">
        <v>206</v>
      </c>
      <c r="AI82" s="33" t="s">
        <v>57</v>
      </c>
    </row>
    <row r="83" spans="1:35" s="28" customFormat="1" ht="25.5" x14ac:dyDescent="0.25">
      <c r="A83" s="75"/>
      <c r="B83" s="75"/>
      <c r="C83" s="53" t="s">
        <v>20</v>
      </c>
      <c r="D83" s="41">
        <v>1</v>
      </c>
      <c r="E83" s="41">
        <v>12</v>
      </c>
      <c r="F83" s="41">
        <f t="shared" si="94"/>
        <v>12</v>
      </c>
      <c r="G83" s="41">
        <v>0</v>
      </c>
      <c r="H83" s="29">
        <f t="shared" si="97"/>
        <v>0</v>
      </c>
      <c r="I83" s="29">
        <v>29</v>
      </c>
      <c r="J83" s="29">
        <f t="shared" si="111"/>
        <v>348</v>
      </c>
      <c r="K83" s="29">
        <v>31</v>
      </c>
      <c r="L83" s="29">
        <f t="shared" si="98"/>
        <v>372</v>
      </c>
      <c r="M83" s="29">
        <v>30</v>
      </c>
      <c r="N83" s="29">
        <f t="shared" si="99"/>
        <v>360</v>
      </c>
      <c r="O83" s="29">
        <v>31</v>
      </c>
      <c r="P83" s="29">
        <f t="shared" si="100"/>
        <v>372</v>
      </c>
      <c r="Q83" s="29">
        <v>30</v>
      </c>
      <c r="R83" s="30">
        <f t="shared" si="101"/>
        <v>360</v>
      </c>
      <c r="S83" s="29">
        <v>31</v>
      </c>
      <c r="T83" s="30">
        <f t="shared" si="102"/>
        <v>372</v>
      </c>
      <c r="U83" s="29">
        <v>31</v>
      </c>
      <c r="V83" s="30">
        <f t="shared" si="103"/>
        <v>372</v>
      </c>
      <c r="W83" s="29">
        <v>30</v>
      </c>
      <c r="X83" s="30">
        <f t="shared" si="104"/>
        <v>360</v>
      </c>
      <c r="Y83" s="29">
        <v>31</v>
      </c>
      <c r="Z83" s="30">
        <f t="shared" si="105"/>
        <v>372</v>
      </c>
      <c r="AA83" s="29">
        <v>30</v>
      </c>
      <c r="AB83" s="30">
        <f t="shared" si="106"/>
        <v>360</v>
      </c>
      <c r="AC83" s="30">
        <v>31</v>
      </c>
      <c r="AD83" s="30">
        <f t="shared" si="107"/>
        <v>372</v>
      </c>
      <c r="AE83" s="29">
        <f t="shared" si="108"/>
        <v>335</v>
      </c>
      <c r="AF83" s="31">
        <f t="shared" si="109"/>
        <v>4020</v>
      </c>
      <c r="AG83" s="68">
        <f t="shared" si="110"/>
        <v>4020</v>
      </c>
      <c r="AH83" s="32" t="s">
        <v>206</v>
      </c>
      <c r="AI83" s="33" t="s">
        <v>57</v>
      </c>
    </row>
    <row r="84" spans="1:35" s="28" customFormat="1" ht="25.5" x14ac:dyDescent="0.25">
      <c r="A84" s="75" t="s">
        <v>39</v>
      </c>
      <c r="B84" s="75" t="s">
        <v>107</v>
      </c>
      <c r="C84" s="53" t="s">
        <v>11</v>
      </c>
      <c r="D84" s="22">
        <v>1</v>
      </c>
      <c r="E84" s="41">
        <v>12</v>
      </c>
      <c r="F84" s="41">
        <f t="shared" si="94"/>
        <v>12</v>
      </c>
      <c r="G84" s="41">
        <v>0</v>
      </c>
      <c r="H84" s="29">
        <f t="shared" si="97"/>
        <v>0</v>
      </c>
      <c r="I84" s="29">
        <v>29</v>
      </c>
      <c r="J84" s="29">
        <f t="shared" si="111"/>
        <v>348</v>
      </c>
      <c r="K84" s="29">
        <v>31</v>
      </c>
      <c r="L84" s="29">
        <f t="shared" si="98"/>
        <v>372</v>
      </c>
      <c r="M84" s="29">
        <v>30</v>
      </c>
      <c r="N84" s="29">
        <f t="shared" si="99"/>
        <v>360</v>
      </c>
      <c r="O84" s="29">
        <v>31</v>
      </c>
      <c r="P84" s="29">
        <f t="shared" si="100"/>
        <v>372</v>
      </c>
      <c r="Q84" s="29">
        <v>30</v>
      </c>
      <c r="R84" s="30">
        <f t="shared" si="101"/>
        <v>360</v>
      </c>
      <c r="S84" s="29">
        <v>31</v>
      </c>
      <c r="T84" s="30">
        <f t="shared" si="102"/>
        <v>372</v>
      </c>
      <c r="U84" s="29">
        <v>31</v>
      </c>
      <c r="V84" s="30">
        <f t="shared" si="103"/>
        <v>372</v>
      </c>
      <c r="W84" s="29">
        <v>30</v>
      </c>
      <c r="X84" s="30">
        <f t="shared" si="104"/>
        <v>360</v>
      </c>
      <c r="Y84" s="29">
        <v>31</v>
      </c>
      <c r="Z84" s="30">
        <f t="shared" si="105"/>
        <v>372</v>
      </c>
      <c r="AA84" s="29">
        <v>30</v>
      </c>
      <c r="AB84" s="30">
        <f t="shared" si="106"/>
        <v>360</v>
      </c>
      <c r="AC84" s="30">
        <v>31</v>
      </c>
      <c r="AD84" s="30">
        <f t="shared" si="107"/>
        <v>372</v>
      </c>
      <c r="AE84" s="29">
        <f t="shared" si="108"/>
        <v>335</v>
      </c>
      <c r="AF84" s="31">
        <f t="shared" si="109"/>
        <v>4020</v>
      </c>
      <c r="AG84" s="68">
        <f t="shared" si="110"/>
        <v>4020</v>
      </c>
      <c r="AH84" s="32" t="s">
        <v>206</v>
      </c>
      <c r="AI84" s="33" t="s">
        <v>57</v>
      </c>
    </row>
    <row r="85" spans="1:35" s="28" customFormat="1" ht="25.5" x14ac:dyDescent="0.25">
      <c r="A85" s="75"/>
      <c r="B85" s="75"/>
      <c r="C85" s="53" t="s">
        <v>20</v>
      </c>
      <c r="D85" s="41">
        <v>1</v>
      </c>
      <c r="E85" s="41">
        <v>12</v>
      </c>
      <c r="F85" s="41">
        <f t="shared" si="94"/>
        <v>12</v>
      </c>
      <c r="G85" s="41">
        <v>0</v>
      </c>
      <c r="H85" s="29">
        <f t="shared" si="97"/>
        <v>0</v>
      </c>
      <c r="I85" s="29">
        <v>29</v>
      </c>
      <c r="J85" s="29">
        <f t="shared" si="111"/>
        <v>348</v>
      </c>
      <c r="K85" s="29">
        <v>31</v>
      </c>
      <c r="L85" s="29">
        <f t="shared" si="98"/>
        <v>372</v>
      </c>
      <c r="M85" s="29">
        <v>30</v>
      </c>
      <c r="N85" s="29">
        <f t="shared" si="99"/>
        <v>360</v>
      </c>
      <c r="O85" s="29">
        <v>31</v>
      </c>
      <c r="P85" s="29">
        <f t="shared" si="100"/>
        <v>372</v>
      </c>
      <c r="Q85" s="29">
        <v>30</v>
      </c>
      <c r="R85" s="30">
        <f t="shared" si="101"/>
        <v>360</v>
      </c>
      <c r="S85" s="29">
        <v>31</v>
      </c>
      <c r="T85" s="30">
        <f t="shared" si="102"/>
        <v>372</v>
      </c>
      <c r="U85" s="29">
        <v>31</v>
      </c>
      <c r="V85" s="30">
        <f t="shared" si="103"/>
        <v>372</v>
      </c>
      <c r="W85" s="29">
        <v>30</v>
      </c>
      <c r="X85" s="30">
        <f t="shared" si="104"/>
        <v>360</v>
      </c>
      <c r="Y85" s="29">
        <v>31</v>
      </c>
      <c r="Z85" s="30">
        <f t="shared" si="105"/>
        <v>372</v>
      </c>
      <c r="AA85" s="29">
        <v>30</v>
      </c>
      <c r="AB85" s="30">
        <f t="shared" si="106"/>
        <v>360</v>
      </c>
      <c r="AC85" s="30">
        <v>31</v>
      </c>
      <c r="AD85" s="30">
        <f t="shared" si="107"/>
        <v>372</v>
      </c>
      <c r="AE85" s="29">
        <f t="shared" si="108"/>
        <v>335</v>
      </c>
      <c r="AF85" s="31">
        <f t="shared" si="109"/>
        <v>4020</v>
      </c>
      <c r="AG85" s="68">
        <f t="shared" si="110"/>
        <v>4020</v>
      </c>
      <c r="AH85" s="32" t="s">
        <v>206</v>
      </c>
      <c r="AI85" s="33" t="s">
        <v>57</v>
      </c>
    </row>
    <row r="86" spans="1:35" s="28" customFormat="1" ht="25.5" x14ac:dyDescent="0.25">
      <c r="A86" s="72" t="s">
        <v>40</v>
      </c>
      <c r="B86" s="72" t="s">
        <v>108</v>
      </c>
      <c r="C86" s="24" t="s">
        <v>11</v>
      </c>
      <c r="D86" s="21">
        <v>1</v>
      </c>
      <c r="E86" s="29">
        <v>12</v>
      </c>
      <c r="F86" s="29">
        <f t="shared" si="94"/>
        <v>12</v>
      </c>
      <c r="G86" s="41">
        <v>0</v>
      </c>
      <c r="H86" s="29">
        <f t="shared" si="97"/>
        <v>0</v>
      </c>
      <c r="I86" s="29">
        <v>29</v>
      </c>
      <c r="J86" s="29">
        <f t="shared" si="111"/>
        <v>348</v>
      </c>
      <c r="K86" s="29">
        <v>31</v>
      </c>
      <c r="L86" s="29">
        <f t="shared" si="98"/>
        <v>372</v>
      </c>
      <c r="M86" s="29">
        <v>30</v>
      </c>
      <c r="N86" s="29">
        <f t="shared" si="99"/>
        <v>360</v>
      </c>
      <c r="O86" s="29">
        <v>31</v>
      </c>
      <c r="P86" s="29">
        <f t="shared" si="100"/>
        <v>372</v>
      </c>
      <c r="Q86" s="29">
        <v>30</v>
      </c>
      <c r="R86" s="30">
        <f t="shared" si="101"/>
        <v>360</v>
      </c>
      <c r="S86" s="29">
        <v>31</v>
      </c>
      <c r="T86" s="30">
        <f t="shared" si="102"/>
        <v>372</v>
      </c>
      <c r="U86" s="29">
        <v>31</v>
      </c>
      <c r="V86" s="30">
        <f t="shared" si="103"/>
        <v>372</v>
      </c>
      <c r="W86" s="29">
        <v>30</v>
      </c>
      <c r="X86" s="30">
        <f t="shared" si="104"/>
        <v>360</v>
      </c>
      <c r="Y86" s="29">
        <v>31</v>
      </c>
      <c r="Z86" s="30">
        <f t="shared" si="105"/>
        <v>372</v>
      </c>
      <c r="AA86" s="29">
        <v>30</v>
      </c>
      <c r="AB86" s="30">
        <f t="shared" si="106"/>
        <v>360</v>
      </c>
      <c r="AC86" s="30">
        <v>31</v>
      </c>
      <c r="AD86" s="30">
        <f t="shared" si="107"/>
        <v>372</v>
      </c>
      <c r="AE86" s="29">
        <f t="shared" si="108"/>
        <v>335</v>
      </c>
      <c r="AF86" s="31">
        <f t="shared" si="109"/>
        <v>4020</v>
      </c>
      <c r="AG86" s="68">
        <f t="shared" si="110"/>
        <v>4020</v>
      </c>
      <c r="AH86" s="32" t="s">
        <v>204</v>
      </c>
      <c r="AI86" s="33" t="s">
        <v>56</v>
      </c>
    </row>
    <row r="87" spans="1:35" s="28" customFormat="1" ht="25.5" x14ac:dyDescent="0.25">
      <c r="A87" s="72"/>
      <c r="B87" s="72"/>
      <c r="C87" s="24" t="s">
        <v>20</v>
      </c>
      <c r="D87" s="29">
        <v>1</v>
      </c>
      <c r="E87" s="29">
        <v>12</v>
      </c>
      <c r="F87" s="29">
        <f t="shared" si="94"/>
        <v>12</v>
      </c>
      <c r="G87" s="41">
        <v>0</v>
      </c>
      <c r="H87" s="29">
        <f t="shared" si="97"/>
        <v>0</v>
      </c>
      <c r="I87" s="29">
        <v>29</v>
      </c>
      <c r="J87" s="29">
        <f t="shared" si="111"/>
        <v>348</v>
      </c>
      <c r="K87" s="29">
        <v>31</v>
      </c>
      <c r="L87" s="29">
        <f t="shared" si="98"/>
        <v>372</v>
      </c>
      <c r="M87" s="29">
        <v>30</v>
      </c>
      <c r="N87" s="29">
        <f t="shared" si="99"/>
        <v>360</v>
      </c>
      <c r="O87" s="29">
        <v>31</v>
      </c>
      <c r="P87" s="29">
        <f t="shared" si="100"/>
        <v>372</v>
      </c>
      <c r="Q87" s="29">
        <v>30</v>
      </c>
      <c r="R87" s="30">
        <f t="shared" si="101"/>
        <v>360</v>
      </c>
      <c r="S87" s="29">
        <v>31</v>
      </c>
      <c r="T87" s="30">
        <f t="shared" si="102"/>
        <v>372</v>
      </c>
      <c r="U87" s="29">
        <v>31</v>
      </c>
      <c r="V87" s="30">
        <f t="shared" si="103"/>
        <v>372</v>
      </c>
      <c r="W87" s="29">
        <v>30</v>
      </c>
      <c r="X87" s="30">
        <f t="shared" si="104"/>
        <v>360</v>
      </c>
      <c r="Y87" s="29">
        <v>31</v>
      </c>
      <c r="Z87" s="30">
        <f t="shared" si="105"/>
        <v>372</v>
      </c>
      <c r="AA87" s="29">
        <v>30</v>
      </c>
      <c r="AB87" s="30">
        <f t="shared" si="106"/>
        <v>360</v>
      </c>
      <c r="AC87" s="30">
        <v>31</v>
      </c>
      <c r="AD87" s="30">
        <f t="shared" si="107"/>
        <v>372</v>
      </c>
      <c r="AE87" s="29">
        <f t="shared" si="108"/>
        <v>335</v>
      </c>
      <c r="AF87" s="31">
        <f t="shared" si="109"/>
        <v>4020</v>
      </c>
      <c r="AG87" s="68">
        <f t="shared" si="110"/>
        <v>4020</v>
      </c>
      <c r="AH87" s="32" t="s">
        <v>204</v>
      </c>
      <c r="AI87" s="33" t="s">
        <v>56</v>
      </c>
    </row>
    <row r="88" spans="1:35" s="28" customFormat="1" ht="41.25" customHeight="1" x14ac:dyDescent="0.25">
      <c r="A88" s="72" t="s">
        <v>72</v>
      </c>
      <c r="B88" s="72" t="s">
        <v>109</v>
      </c>
      <c r="C88" s="24" t="s">
        <v>11</v>
      </c>
      <c r="D88" s="21">
        <v>1</v>
      </c>
      <c r="E88" s="29">
        <v>12</v>
      </c>
      <c r="F88" s="29">
        <f t="shared" si="94"/>
        <v>12</v>
      </c>
      <c r="G88" s="41">
        <v>0</v>
      </c>
      <c r="H88" s="29">
        <f t="shared" si="97"/>
        <v>0</v>
      </c>
      <c r="I88" s="29">
        <v>29</v>
      </c>
      <c r="J88" s="29">
        <f t="shared" si="111"/>
        <v>348</v>
      </c>
      <c r="K88" s="29">
        <v>31</v>
      </c>
      <c r="L88" s="29">
        <f t="shared" si="98"/>
        <v>372</v>
      </c>
      <c r="M88" s="29">
        <v>30</v>
      </c>
      <c r="N88" s="29">
        <f t="shared" si="99"/>
        <v>360</v>
      </c>
      <c r="O88" s="29">
        <v>31</v>
      </c>
      <c r="P88" s="29">
        <f t="shared" si="100"/>
        <v>372</v>
      </c>
      <c r="Q88" s="29">
        <v>30</v>
      </c>
      <c r="R88" s="30">
        <f t="shared" si="101"/>
        <v>360</v>
      </c>
      <c r="S88" s="29">
        <v>31</v>
      </c>
      <c r="T88" s="30">
        <f t="shared" si="102"/>
        <v>372</v>
      </c>
      <c r="U88" s="29">
        <v>31</v>
      </c>
      <c r="V88" s="30">
        <f t="shared" si="103"/>
        <v>372</v>
      </c>
      <c r="W88" s="29">
        <v>30</v>
      </c>
      <c r="X88" s="30">
        <f t="shared" si="104"/>
        <v>360</v>
      </c>
      <c r="Y88" s="29">
        <v>31</v>
      </c>
      <c r="Z88" s="30">
        <f t="shared" si="105"/>
        <v>372</v>
      </c>
      <c r="AA88" s="29">
        <v>30</v>
      </c>
      <c r="AB88" s="30">
        <f t="shared" si="106"/>
        <v>360</v>
      </c>
      <c r="AC88" s="30">
        <v>31</v>
      </c>
      <c r="AD88" s="30">
        <f t="shared" si="107"/>
        <v>372</v>
      </c>
      <c r="AE88" s="29">
        <f t="shared" si="108"/>
        <v>335</v>
      </c>
      <c r="AF88" s="31">
        <f t="shared" si="109"/>
        <v>4020</v>
      </c>
      <c r="AG88" s="68">
        <f t="shared" si="110"/>
        <v>4020</v>
      </c>
      <c r="AH88" s="32" t="s">
        <v>204</v>
      </c>
      <c r="AI88" s="33" t="s">
        <v>56</v>
      </c>
    </row>
    <row r="89" spans="1:35" s="28" customFormat="1" ht="43.5" customHeight="1" x14ac:dyDescent="0.25">
      <c r="A89" s="72"/>
      <c r="B89" s="72"/>
      <c r="C89" s="24" t="s">
        <v>20</v>
      </c>
      <c r="D89" s="29">
        <v>1</v>
      </c>
      <c r="E89" s="29">
        <v>12</v>
      </c>
      <c r="F89" s="29">
        <f t="shared" si="94"/>
        <v>12</v>
      </c>
      <c r="G89" s="41">
        <v>0</v>
      </c>
      <c r="H89" s="29">
        <f t="shared" si="97"/>
        <v>0</v>
      </c>
      <c r="I89" s="29">
        <v>29</v>
      </c>
      <c r="J89" s="29">
        <f t="shared" si="111"/>
        <v>348</v>
      </c>
      <c r="K89" s="29">
        <v>31</v>
      </c>
      <c r="L89" s="29">
        <f t="shared" si="98"/>
        <v>372</v>
      </c>
      <c r="M89" s="29">
        <v>30</v>
      </c>
      <c r="N89" s="29">
        <f t="shared" si="99"/>
        <v>360</v>
      </c>
      <c r="O89" s="29">
        <v>31</v>
      </c>
      <c r="P89" s="29">
        <f t="shared" si="100"/>
        <v>372</v>
      </c>
      <c r="Q89" s="29">
        <v>30</v>
      </c>
      <c r="R89" s="30">
        <f t="shared" si="101"/>
        <v>360</v>
      </c>
      <c r="S89" s="29">
        <v>31</v>
      </c>
      <c r="T89" s="30">
        <f t="shared" si="102"/>
        <v>372</v>
      </c>
      <c r="U89" s="29">
        <v>31</v>
      </c>
      <c r="V89" s="30">
        <f t="shared" si="103"/>
        <v>372</v>
      </c>
      <c r="W89" s="29">
        <v>30</v>
      </c>
      <c r="X89" s="30">
        <f t="shared" si="104"/>
        <v>360</v>
      </c>
      <c r="Y89" s="29">
        <v>31</v>
      </c>
      <c r="Z89" s="30">
        <f t="shared" si="105"/>
        <v>372</v>
      </c>
      <c r="AA89" s="29">
        <v>30</v>
      </c>
      <c r="AB89" s="30">
        <f t="shared" si="106"/>
        <v>360</v>
      </c>
      <c r="AC89" s="30">
        <v>31</v>
      </c>
      <c r="AD89" s="30">
        <f t="shared" si="107"/>
        <v>372</v>
      </c>
      <c r="AE89" s="29">
        <f t="shared" si="108"/>
        <v>335</v>
      </c>
      <c r="AF89" s="31">
        <f t="shared" si="109"/>
        <v>4020</v>
      </c>
      <c r="AG89" s="68">
        <f t="shared" si="110"/>
        <v>4020</v>
      </c>
      <c r="AH89" s="32" t="s">
        <v>204</v>
      </c>
      <c r="AI89" s="33" t="s">
        <v>56</v>
      </c>
    </row>
    <row r="90" spans="1:35" s="28" customFormat="1" ht="43.5" customHeight="1" thickBot="1" x14ac:dyDescent="0.3">
      <c r="A90" s="35" t="s">
        <v>167</v>
      </c>
      <c r="B90" s="61" t="s">
        <v>226</v>
      </c>
      <c r="C90" s="34" t="s">
        <v>165</v>
      </c>
      <c r="D90" s="42">
        <v>1</v>
      </c>
      <c r="E90" s="42">
        <v>9</v>
      </c>
      <c r="F90" s="42">
        <v>9</v>
      </c>
      <c r="G90" s="29">
        <v>0</v>
      </c>
      <c r="H90" s="29">
        <f t="shared" ref="H90:H91" si="112">F90*G90</f>
        <v>0</v>
      </c>
      <c r="I90" s="29">
        <v>21</v>
      </c>
      <c r="J90" s="29">
        <f t="shared" ref="J90:J91" si="113">I90*F90</f>
        <v>189</v>
      </c>
      <c r="K90" s="29">
        <v>21</v>
      </c>
      <c r="L90" s="29">
        <f t="shared" ref="L90:L91" si="114">K90*F90</f>
        <v>189</v>
      </c>
      <c r="M90" s="29">
        <v>22</v>
      </c>
      <c r="N90" s="29">
        <f t="shared" ref="N90:N91" si="115">M90*F90</f>
        <v>198</v>
      </c>
      <c r="O90" s="29">
        <v>23</v>
      </c>
      <c r="P90" s="29">
        <f t="shared" ref="P90:P91" si="116">O90*F90</f>
        <v>207</v>
      </c>
      <c r="Q90" s="29">
        <v>20</v>
      </c>
      <c r="R90" s="30">
        <f t="shared" ref="R90:R91" si="117">Q90*F90</f>
        <v>180</v>
      </c>
      <c r="S90" s="29">
        <v>23</v>
      </c>
      <c r="T90" s="30">
        <f t="shared" ref="T90:T91" si="118">S90*F90</f>
        <v>207</v>
      </c>
      <c r="U90" s="29">
        <v>22</v>
      </c>
      <c r="V90" s="30">
        <f t="shared" ref="V90:V91" si="119">U90*F90</f>
        <v>198</v>
      </c>
      <c r="W90" s="29">
        <v>21</v>
      </c>
      <c r="X90" s="30">
        <f t="shared" ref="X90:X91" si="120">W90*F90</f>
        <v>189</v>
      </c>
      <c r="Y90" s="29">
        <v>23</v>
      </c>
      <c r="Z90" s="30">
        <f t="shared" ref="Z90:Z91" si="121">Y90*F90</f>
        <v>207</v>
      </c>
      <c r="AA90" s="29">
        <v>21</v>
      </c>
      <c r="AB90" s="30">
        <f t="shared" ref="AB90:AB91" si="122">AA90*F90</f>
        <v>189</v>
      </c>
      <c r="AC90" s="30">
        <v>22</v>
      </c>
      <c r="AD90" s="30">
        <f t="shared" ref="AD90:AD91" si="123">AC90*F90</f>
        <v>198</v>
      </c>
      <c r="AE90" s="29">
        <f t="shared" si="108"/>
        <v>239</v>
      </c>
      <c r="AF90" s="31">
        <f t="shared" ref="AF90:AF91" si="124">H90+J90+L90+N90+P90+R90+T90+V90+X90+Z90+AB90+AD90</f>
        <v>2151</v>
      </c>
      <c r="AG90" s="68">
        <f t="shared" ref="AG90:AG91" si="125">H90+J90+L90+N90+P90+R90+T90+V90+X90+Z90+AB90+AD90</f>
        <v>2151</v>
      </c>
      <c r="AH90" s="43" t="s">
        <v>204</v>
      </c>
      <c r="AI90" s="33" t="s">
        <v>55</v>
      </c>
    </row>
    <row r="91" spans="1:35" s="28" customFormat="1" ht="43.5" customHeight="1" thickBot="1" x14ac:dyDescent="0.3">
      <c r="A91" s="62" t="s">
        <v>227</v>
      </c>
      <c r="B91" s="63" t="s">
        <v>228</v>
      </c>
      <c r="C91" s="24" t="s">
        <v>166</v>
      </c>
      <c r="D91" s="42">
        <v>1</v>
      </c>
      <c r="E91" s="42">
        <v>8</v>
      </c>
      <c r="F91" s="42">
        <v>8</v>
      </c>
      <c r="G91" s="29">
        <v>0</v>
      </c>
      <c r="H91" s="29">
        <f t="shared" si="112"/>
        <v>0</v>
      </c>
      <c r="I91" s="29">
        <v>21</v>
      </c>
      <c r="J91" s="29">
        <f t="shared" si="113"/>
        <v>168</v>
      </c>
      <c r="K91" s="29">
        <v>21</v>
      </c>
      <c r="L91" s="29">
        <f t="shared" si="114"/>
        <v>168</v>
      </c>
      <c r="M91" s="29">
        <v>22</v>
      </c>
      <c r="N91" s="29">
        <f t="shared" si="115"/>
        <v>176</v>
      </c>
      <c r="O91" s="29">
        <v>23</v>
      </c>
      <c r="P91" s="29">
        <f t="shared" si="116"/>
        <v>184</v>
      </c>
      <c r="Q91" s="29">
        <v>20</v>
      </c>
      <c r="R91" s="30">
        <f t="shared" si="117"/>
        <v>160</v>
      </c>
      <c r="S91" s="29">
        <v>23</v>
      </c>
      <c r="T91" s="30">
        <f t="shared" si="118"/>
        <v>184</v>
      </c>
      <c r="U91" s="29">
        <v>22</v>
      </c>
      <c r="V91" s="30">
        <f t="shared" si="119"/>
        <v>176</v>
      </c>
      <c r="W91" s="29">
        <v>21</v>
      </c>
      <c r="X91" s="30">
        <f t="shared" si="120"/>
        <v>168</v>
      </c>
      <c r="Y91" s="29">
        <v>23</v>
      </c>
      <c r="Z91" s="30">
        <f t="shared" si="121"/>
        <v>184</v>
      </c>
      <c r="AA91" s="29">
        <v>21</v>
      </c>
      <c r="AB91" s="30">
        <f t="shared" si="122"/>
        <v>168</v>
      </c>
      <c r="AC91" s="30">
        <v>22</v>
      </c>
      <c r="AD91" s="30">
        <f t="shared" si="123"/>
        <v>176</v>
      </c>
      <c r="AE91" s="29">
        <f t="shared" si="108"/>
        <v>239</v>
      </c>
      <c r="AF91" s="31">
        <f t="shared" si="124"/>
        <v>1912</v>
      </c>
      <c r="AG91" s="68">
        <f t="shared" si="125"/>
        <v>1912</v>
      </c>
      <c r="AH91" s="43" t="s">
        <v>204</v>
      </c>
      <c r="AI91" s="33" t="s">
        <v>55</v>
      </c>
    </row>
    <row r="92" spans="1:35" s="28" customFormat="1" ht="38.25" x14ac:dyDescent="0.25">
      <c r="A92" s="72" t="s">
        <v>73</v>
      </c>
      <c r="B92" s="72" t="s">
        <v>110</v>
      </c>
      <c r="C92" s="24" t="s">
        <v>65</v>
      </c>
      <c r="D92" s="21">
        <v>1</v>
      </c>
      <c r="E92" s="29">
        <v>12</v>
      </c>
      <c r="F92" s="29">
        <f t="shared" si="94"/>
        <v>12</v>
      </c>
      <c r="G92" s="29">
        <v>0</v>
      </c>
      <c r="H92" s="29">
        <f t="shared" ref="H92:H99" si="126">G92*F92</f>
        <v>0</v>
      </c>
      <c r="I92" s="29">
        <v>8</v>
      </c>
      <c r="J92" s="29">
        <f t="shared" ref="J92:J100" si="127">I92*F92</f>
        <v>96</v>
      </c>
      <c r="K92" s="29">
        <v>10</v>
      </c>
      <c r="L92" s="29">
        <f t="shared" ref="L92:L100" si="128">K92*F92</f>
        <v>120</v>
      </c>
      <c r="M92" s="29">
        <v>8</v>
      </c>
      <c r="N92" s="29">
        <f t="shared" ref="N92:N100" si="129">M92*F92</f>
        <v>96</v>
      </c>
      <c r="O92" s="29">
        <v>8</v>
      </c>
      <c r="P92" s="29">
        <f t="shared" ref="P92:P100" si="130">O92*F92</f>
        <v>96</v>
      </c>
      <c r="Q92" s="29">
        <v>10</v>
      </c>
      <c r="R92" s="30">
        <f t="shared" ref="R92:R100" si="131">Q92*F92</f>
        <v>120</v>
      </c>
      <c r="S92" s="29">
        <v>8</v>
      </c>
      <c r="T92" s="30">
        <f t="shared" ref="T92:T100" si="132">S92*F92</f>
        <v>96</v>
      </c>
      <c r="U92" s="29">
        <v>9</v>
      </c>
      <c r="V92" s="30">
        <f t="shared" ref="V92:V100" si="133">U92*F92</f>
        <v>108</v>
      </c>
      <c r="W92" s="29">
        <v>9</v>
      </c>
      <c r="X92" s="30">
        <f t="shared" ref="X92:X100" si="134">W92*F92</f>
        <v>108</v>
      </c>
      <c r="Y92" s="29">
        <v>8</v>
      </c>
      <c r="Z92" s="30">
        <f t="shared" ref="Z92:Z100" si="135">Y92*F92</f>
        <v>96</v>
      </c>
      <c r="AA92" s="29">
        <v>9</v>
      </c>
      <c r="AB92" s="30">
        <f t="shared" ref="AB92:AB100" si="136">AA92*F92</f>
        <v>108</v>
      </c>
      <c r="AC92" s="30">
        <v>9</v>
      </c>
      <c r="AD92" s="30">
        <f t="shared" ref="AD92:AD100" si="137">AC92*F92</f>
        <v>108</v>
      </c>
      <c r="AE92" s="29">
        <f t="shared" ref="AE92:AE99" si="138">G92+I92+K92+M92+O92+Q92+S92+U92+W92+Y92+AA92+AC92</f>
        <v>96</v>
      </c>
      <c r="AF92" s="31">
        <f>H92+J92+L92+N92+P92+R92+T92+V92+X92+Z92++AB92+AD92</f>
        <v>1152</v>
      </c>
      <c r="AG92" s="68">
        <f t="shared" ref="AG92:AG100" si="139">H92+J92+L92+N92+P92+R92+T92+V92+X92+Z92+AB92+AD92</f>
        <v>1152</v>
      </c>
      <c r="AH92" s="32" t="s">
        <v>207</v>
      </c>
      <c r="AI92" s="33" t="s">
        <v>55</v>
      </c>
    </row>
    <row r="93" spans="1:35" s="28" customFormat="1" ht="54" customHeight="1" x14ac:dyDescent="0.25">
      <c r="A93" s="72"/>
      <c r="B93" s="72"/>
      <c r="C93" s="24" t="s">
        <v>20</v>
      </c>
      <c r="D93" s="29">
        <v>1</v>
      </c>
      <c r="E93" s="29">
        <v>12</v>
      </c>
      <c r="F93" s="29">
        <f t="shared" si="94"/>
        <v>12</v>
      </c>
      <c r="G93" s="29">
        <v>0</v>
      </c>
      <c r="H93" s="29">
        <f t="shared" si="126"/>
        <v>0</v>
      </c>
      <c r="I93" s="29">
        <v>29</v>
      </c>
      <c r="J93" s="29">
        <f t="shared" si="127"/>
        <v>348</v>
      </c>
      <c r="K93" s="29">
        <v>31</v>
      </c>
      <c r="L93" s="29">
        <f t="shared" si="128"/>
        <v>372</v>
      </c>
      <c r="M93" s="29">
        <v>30</v>
      </c>
      <c r="N93" s="29">
        <f t="shared" si="129"/>
        <v>360</v>
      </c>
      <c r="O93" s="29">
        <v>31</v>
      </c>
      <c r="P93" s="29">
        <f t="shared" si="130"/>
        <v>372</v>
      </c>
      <c r="Q93" s="29">
        <v>30</v>
      </c>
      <c r="R93" s="30">
        <f t="shared" si="131"/>
        <v>360</v>
      </c>
      <c r="S93" s="29">
        <v>31</v>
      </c>
      <c r="T93" s="30">
        <f t="shared" si="132"/>
        <v>372</v>
      </c>
      <c r="U93" s="29">
        <v>31</v>
      </c>
      <c r="V93" s="30">
        <f t="shared" si="133"/>
        <v>372</v>
      </c>
      <c r="W93" s="29">
        <v>30</v>
      </c>
      <c r="X93" s="30">
        <f t="shared" si="134"/>
        <v>360</v>
      </c>
      <c r="Y93" s="29">
        <v>31</v>
      </c>
      <c r="Z93" s="30">
        <f t="shared" si="135"/>
        <v>372</v>
      </c>
      <c r="AA93" s="29">
        <v>30</v>
      </c>
      <c r="AB93" s="30">
        <f t="shared" si="136"/>
        <v>360</v>
      </c>
      <c r="AC93" s="30">
        <v>31</v>
      </c>
      <c r="AD93" s="30">
        <f t="shared" si="137"/>
        <v>372</v>
      </c>
      <c r="AE93" s="29">
        <f t="shared" si="138"/>
        <v>335</v>
      </c>
      <c r="AF93" s="31">
        <f>H93+J93+L93+N93+P93+R93+T93+V93+X93+Z93+AB93+AD93</f>
        <v>4020</v>
      </c>
      <c r="AG93" s="68">
        <f t="shared" si="139"/>
        <v>4020</v>
      </c>
      <c r="AH93" s="32" t="s">
        <v>207</v>
      </c>
      <c r="AI93" s="33" t="s">
        <v>55</v>
      </c>
    </row>
    <row r="94" spans="1:35" s="28" customFormat="1" ht="63.75" customHeight="1" x14ac:dyDescent="0.25">
      <c r="A94" s="75" t="s">
        <v>41</v>
      </c>
      <c r="B94" s="75" t="s">
        <v>111</v>
      </c>
      <c r="C94" s="53" t="s">
        <v>65</v>
      </c>
      <c r="D94" s="22">
        <v>1</v>
      </c>
      <c r="E94" s="41">
        <v>12</v>
      </c>
      <c r="F94" s="41">
        <f t="shared" si="94"/>
        <v>12</v>
      </c>
      <c r="G94" s="29">
        <v>0</v>
      </c>
      <c r="H94" s="29">
        <f t="shared" si="126"/>
        <v>0</v>
      </c>
      <c r="I94" s="29">
        <v>8</v>
      </c>
      <c r="J94" s="29">
        <f t="shared" si="127"/>
        <v>96</v>
      </c>
      <c r="K94" s="29">
        <v>10</v>
      </c>
      <c r="L94" s="29">
        <f t="shared" si="128"/>
        <v>120</v>
      </c>
      <c r="M94" s="29">
        <v>8</v>
      </c>
      <c r="N94" s="29">
        <f t="shared" si="129"/>
        <v>96</v>
      </c>
      <c r="O94" s="29">
        <v>8</v>
      </c>
      <c r="P94" s="29">
        <f t="shared" si="130"/>
        <v>96</v>
      </c>
      <c r="Q94" s="29">
        <v>10</v>
      </c>
      <c r="R94" s="30">
        <f t="shared" si="131"/>
        <v>120</v>
      </c>
      <c r="S94" s="29">
        <v>8</v>
      </c>
      <c r="T94" s="30">
        <f t="shared" si="132"/>
        <v>96</v>
      </c>
      <c r="U94" s="29">
        <v>9</v>
      </c>
      <c r="V94" s="30">
        <f t="shared" si="133"/>
        <v>108</v>
      </c>
      <c r="W94" s="29">
        <v>9</v>
      </c>
      <c r="X94" s="30">
        <f t="shared" si="134"/>
        <v>108</v>
      </c>
      <c r="Y94" s="29">
        <v>8</v>
      </c>
      <c r="Z94" s="30">
        <f t="shared" si="135"/>
        <v>96</v>
      </c>
      <c r="AA94" s="29">
        <v>9</v>
      </c>
      <c r="AB94" s="30">
        <f t="shared" si="136"/>
        <v>108</v>
      </c>
      <c r="AC94" s="30">
        <v>9</v>
      </c>
      <c r="AD94" s="30">
        <f t="shared" si="137"/>
        <v>108</v>
      </c>
      <c r="AE94" s="29">
        <f t="shared" si="138"/>
        <v>96</v>
      </c>
      <c r="AF94" s="31">
        <f>H94+J94+L94+N94+P94+R94+T94+V94+X94+Z94++AB94+AD94</f>
        <v>1152</v>
      </c>
      <c r="AG94" s="68">
        <f t="shared" si="139"/>
        <v>1152</v>
      </c>
      <c r="AH94" s="44" t="s">
        <v>208</v>
      </c>
      <c r="AI94" s="33" t="s">
        <v>55</v>
      </c>
    </row>
    <row r="95" spans="1:35" s="28" customFormat="1" ht="65.25" customHeight="1" x14ac:dyDescent="0.25">
      <c r="A95" s="75"/>
      <c r="B95" s="75"/>
      <c r="C95" s="53" t="s">
        <v>20</v>
      </c>
      <c r="D95" s="41">
        <v>1</v>
      </c>
      <c r="E95" s="41">
        <v>12</v>
      </c>
      <c r="F95" s="41">
        <f t="shared" si="94"/>
        <v>12</v>
      </c>
      <c r="G95" s="41">
        <v>0</v>
      </c>
      <c r="H95" s="29">
        <f t="shared" si="126"/>
        <v>0</v>
      </c>
      <c r="I95" s="29">
        <v>29</v>
      </c>
      <c r="J95" s="29">
        <f t="shared" si="127"/>
        <v>348</v>
      </c>
      <c r="K95" s="29">
        <v>31</v>
      </c>
      <c r="L95" s="29">
        <f t="shared" si="128"/>
        <v>372</v>
      </c>
      <c r="M95" s="29">
        <v>30</v>
      </c>
      <c r="N95" s="29">
        <f t="shared" si="129"/>
        <v>360</v>
      </c>
      <c r="O95" s="29">
        <v>31</v>
      </c>
      <c r="P95" s="29">
        <f t="shared" si="130"/>
        <v>372</v>
      </c>
      <c r="Q95" s="29">
        <v>30</v>
      </c>
      <c r="R95" s="30">
        <f t="shared" si="131"/>
        <v>360</v>
      </c>
      <c r="S95" s="29">
        <v>31</v>
      </c>
      <c r="T95" s="30">
        <f t="shared" si="132"/>
        <v>372</v>
      </c>
      <c r="U95" s="29">
        <v>31</v>
      </c>
      <c r="V95" s="30">
        <f t="shared" si="133"/>
        <v>372</v>
      </c>
      <c r="W95" s="29">
        <v>30</v>
      </c>
      <c r="X95" s="30">
        <f t="shared" si="134"/>
        <v>360</v>
      </c>
      <c r="Y95" s="29">
        <v>31</v>
      </c>
      <c r="Z95" s="30">
        <f t="shared" si="135"/>
        <v>372</v>
      </c>
      <c r="AA95" s="29">
        <v>30</v>
      </c>
      <c r="AB95" s="30">
        <f t="shared" si="136"/>
        <v>360</v>
      </c>
      <c r="AC95" s="30">
        <v>31</v>
      </c>
      <c r="AD95" s="30">
        <f t="shared" si="137"/>
        <v>372</v>
      </c>
      <c r="AE95" s="29">
        <f t="shared" si="138"/>
        <v>335</v>
      </c>
      <c r="AF95" s="31">
        <f>H95+J95+L95+N95+P95+R95+T95+V95+X95+Z95+AB95+AD95</f>
        <v>4020</v>
      </c>
      <c r="AG95" s="68">
        <f t="shared" si="139"/>
        <v>4020</v>
      </c>
      <c r="AH95" s="44" t="s">
        <v>208</v>
      </c>
      <c r="AI95" s="33" t="s">
        <v>55</v>
      </c>
    </row>
    <row r="96" spans="1:35" s="28" customFormat="1" ht="51" x14ac:dyDescent="0.25">
      <c r="A96" s="75" t="s">
        <v>42</v>
      </c>
      <c r="B96" s="75" t="s">
        <v>112</v>
      </c>
      <c r="C96" s="53" t="s">
        <v>65</v>
      </c>
      <c r="D96" s="22">
        <v>1</v>
      </c>
      <c r="E96" s="41">
        <v>12</v>
      </c>
      <c r="F96" s="41">
        <f t="shared" si="94"/>
        <v>12</v>
      </c>
      <c r="G96" s="29">
        <v>0</v>
      </c>
      <c r="H96" s="29">
        <f t="shared" si="126"/>
        <v>0</v>
      </c>
      <c r="I96" s="29">
        <v>8</v>
      </c>
      <c r="J96" s="29">
        <f t="shared" si="127"/>
        <v>96</v>
      </c>
      <c r="K96" s="29">
        <v>10</v>
      </c>
      <c r="L96" s="29">
        <f t="shared" si="128"/>
        <v>120</v>
      </c>
      <c r="M96" s="29">
        <v>8</v>
      </c>
      <c r="N96" s="29">
        <f t="shared" si="129"/>
        <v>96</v>
      </c>
      <c r="O96" s="29">
        <v>8</v>
      </c>
      <c r="P96" s="29">
        <f t="shared" si="130"/>
        <v>96</v>
      </c>
      <c r="Q96" s="29">
        <v>10</v>
      </c>
      <c r="R96" s="30">
        <f t="shared" si="131"/>
        <v>120</v>
      </c>
      <c r="S96" s="29">
        <v>8</v>
      </c>
      <c r="T96" s="30">
        <f t="shared" si="132"/>
        <v>96</v>
      </c>
      <c r="U96" s="29">
        <v>9</v>
      </c>
      <c r="V96" s="30">
        <f t="shared" si="133"/>
        <v>108</v>
      </c>
      <c r="W96" s="29">
        <v>9</v>
      </c>
      <c r="X96" s="30">
        <f t="shared" si="134"/>
        <v>108</v>
      </c>
      <c r="Y96" s="29">
        <v>8</v>
      </c>
      <c r="Z96" s="30">
        <f t="shared" si="135"/>
        <v>96</v>
      </c>
      <c r="AA96" s="29">
        <v>9</v>
      </c>
      <c r="AB96" s="30">
        <f t="shared" si="136"/>
        <v>108</v>
      </c>
      <c r="AC96" s="30">
        <v>9</v>
      </c>
      <c r="AD96" s="30">
        <f t="shared" si="137"/>
        <v>108</v>
      </c>
      <c r="AE96" s="29">
        <f t="shared" si="138"/>
        <v>96</v>
      </c>
      <c r="AF96" s="31">
        <f>H96+J96+L96+N96+P96+R96+T96+V96+X96+Z96++AB96+AD96</f>
        <v>1152</v>
      </c>
      <c r="AG96" s="68">
        <f t="shared" si="139"/>
        <v>1152</v>
      </c>
      <c r="AH96" s="32" t="s">
        <v>208</v>
      </c>
      <c r="AI96" s="33" t="s">
        <v>55</v>
      </c>
    </row>
    <row r="97" spans="1:35" s="28" customFormat="1" ht="51" x14ac:dyDescent="0.25">
      <c r="A97" s="75"/>
      <c r="B97" s="75"/>
      <c r="C97" s="53" t="s">
        <v>20</v>
      </c>
      <c r="D97" s="41">
        <v>1</v>
      </c>
      <c r="E97" s="41">
        <v>12</v>
      </c>
      <c r="F97" s="41">
        <f t="shared" si="94"/>
        <v>12</v>
      </c>
      <c r="G97" s="41">
        <v>0</v>
      </c>
      <c r="H97" s="29">
        <f t="shared" si="126"/>
        <v>0</v>
      </c>
      <c r="I97" s="29">
        <v>29</v>
      </c>
      <c r="J97" s="29">
        <f t="shared" si="127"/>
        <v>348</v>
      </c>
      <c r="K97" s="29">
        <v>31</v>
      </c>
      <c r="L97" s="29">
        <f t="shared" si="128"/>
        <v>372</v>
      </c>
      <c r="M97" s="29">
        <v>30</v>
      </c>
      <c r="N97" s="29">
        <f t="shared" si="129"/>
        <v>360</v>
      </c>
      <c r="O97" s="29">
        <v>31</v>
      </c>
      <c r="P97" s="29">
        <f t="shared" si="130"/>
        <v>372</v>
      </c>
      <c r="Q97" s="29">
        <v>30</v>
      </c>
      <c r="R97" s="30">
        <f t="shared" si="131"/>
        <v>360</v>
      </c>
      <c r="S97" s="29">
        <v>31</v>
      </c>
      <c r="T97" s="30">
        <f t="shared" si="132"/>
        <v>372</v>
      </c>
      <c r="U97" s="29">
        <v>31</v>
      </c>
      <c r="V97" s="30">
        <f t="shared" si="133"/>
        <v>372</v>
      </c>
      <c r="W97" s="29">
        <v>30</v>
      </c>
      <c r="X97" s="30">
        <f t="shared" si="134"/>
        <v>360</v>
      </c>
      <c r="Y97" s="29">
        <v>31</v>
      </c>
      <c r="Z97" s="30">
        <f t="shared" si="135"/>
        <v>372</v>
      </c>
      <c r="AA97" s="29">
        <v>30</v>
      </c>
      <c r="AB97" s="30">
        <f t="shared" si="136"/>
        <v>360</v>
      </c>
      <c r="AC97" s="30">
        <v>31</v>
      </c>
      <c r="AD97" s="30">
        <f t="shared" si="137"/>
        <v>372</v>
      </c>
      <c r="AE97" s="29">
        <f t="shared" si="138"/>
        <v>335</v>
      </c>
      <c r="AF97" s="31">
        <f>H97+J97+L97+N97+P97+R97+T97+V97+X97+Z97+AB97+AD97</f>
        <v>4020</v>
      </c>
      <c r="AG97" s="68">
        <f t="shared" si="139"/>
        <v>4020</v>
      </c>
      <c r="AH97" s="32" t="s">
        <v>208</v>
      </c>
      <c r="AI97" s="33" t="s">
        <v>55</v>
      </c>
    </row>
    <row r="98" spans="1:35" s="28" customFormat="1" ht="24" customHeight="1" x14ac:dyDescent="0.25">
      <c r="A98" s="72" t="s">
        <v>221</v>
      </c>
      <c r="B98" s="72" t="s">
        <v>229</v>
      </c>
      <c r="C98" s="34" t="s">
        <v>198</v>
      </c>
      <c r="D98" s="45">
        <v>1</v>
      </c>
      <c r="E98" s="45">
        <v>12</v>
      </c>
      <c r="F98" s="45">
        <v>12</v>
      </c>
      <c r="G98" s="29">
        <v>0</v>
      </c>
      <c r="H98" s="29">
        <f t="shared" si="126"/>
        <v>0</v>
      </c>
      <c r="I98" s="29">
        <v>8</v>
      </c>
      <c r="J98" s="29">
        <f t="shared" si="127"/>
        <v>96</v>
      </c>
      <c r="K98" s="29">
        <v>10</v>
      </c>
      <c r="L98" s="29">
        <f t="shared" si="128"/>
        <v>120</v>
      </c>
      <c r="M98" s="29">
        <v>8</v>
      </c>
      <c r="N98" s="29">
        <f t="shared" si="129"/>
        <v>96</v>
      </c>
      <c r="O98" s="29">
        <v>8</v>
      </c>
      <c r="P98" s="29">
        <f t="shared" si="130"/>
        <v>96</v>
      </c>
      <c r="Q98" s="29">
        <v>10</v>
      </c>
      <c r="R98" s="30">
        <f t="shared" si="131"/>
        <v>120</v>
      </c>
      <c r="S98" s="29">
        <v>8</v>
      </c>
      <c r="T98" s="30">
        <f t="shared" si="132"/>
        <v>96</v>
      </c>
      <c r="U98" s="29">
        <v>9</v>
      </c>
      <c r="V98" s="30">
        <f t="shared" si="133"/>
        <v>108</v>
      </c>
      <c r="W98" s="29">
        <v>9</v>
      </c>
      <c r="X98" s="30">
        <f t="shared" si="134"/>
        <v>108</v>
      </c>
      <c r="Y98" s="29">
        <v>8</v>
      </c>
      <c r="Z98" s="30">
        <f t="shared" si="135"/>
        <v>96</v>
      </c>
      <c r="AA98" s="29">
        <v>9</v>
      </c>
      <c r="AB98" s="30">
        <f t="shared" si="136"/>
        <v>108</v>
      </c>
      <c r="AC98" s="30">
        <v>9</v>
      </c>
      <c r="AD98" s="30">
        <f t="shared" si="137"/>
        <v>108</v>
      </c>
      <c r="AE98" s="29">
        <f t="shared" si="138"/>
        <v>96</v>
      </c>
      <c r="AF98" s="31">
        <f>H98+J98+L98+N98+P98+R98+T98+V98+X98+Z98++AB98+AD98</f>
        <v>1152</v>
      </c>
      <c r="AG98" s="68">
        <f t="shared" si="139"/>
        <v>1152</v>
      </c>
      <c r="AH98" s="46" t="s">
        <v>208</v>
      </c>
      <c r="AI98" s="33" t="s">
        <v>56</v>
      </c>
    </row>
    <row r="99" spans="1:35" s="28" customFormat="1" ht="51" x14ac:dyDescent="0.25">
      <c r="A99" s="72"/>
      <c r="B99" s="72"/>
      <c r="C99" s="34" t="s">
        <v>20</v>
      </c>
      <c r="D99" s="45">
        <v>1</v>
      </c>
      <c r="E99" s="45">
        <v>12</v>
      </c>
      <c r="F99" s="45">
        <v>12</v>
      </c>
      <c r="G99" s="41">
        <v>0</v>
      </c>
      <c r="H99" s="29">
        <f t="shared" si="126"/>
        <v>0</v>
      </c>
      <c r="I99" s="29">
        <v>29</v>
      </c>
      <c r="J99" s="29">
        <f t="shared" si="127"/>
        <v>348</v>
      </c>
      <c r="K99" s="29">
        <v>31</v>
      </c>
      <c r="L99" s="29">
        <f t="shared" si="128"/>
        <v>372</v>
      </c>
      <c r="M99" s="29">
        <v>30</v>
      </c>
      <c r="N99" s="29">
        <f t="shared" si="129"/>
        <v>360</v>
      </c>
      <c r="O99" s="29">
        <v>31</v>
      </c>
      <c r="P99" s="29">
        <f t="shared" si="130"/>
        <v>372</v>
      </c>
      <c r="Q99" s="29">
        <v>30</v>
      </c>
      <c r="R99" s="30">
        <f t="shared" si="131"/>
        <v>360</v>
      </c>
      <c r="S99" s="29">
        <v>31</v>
      </c>
      <c r="T99" s="30">
        <f t="shared" si="132"/>
        <v>372</v>
      </c>
      <c r="U99" s="29">
        <v>31</v>
      </c>
      <c r="V99" s="30">
        <f t="shared" si="133"/>
        <v>372</v>
      </c>
      <c r="W99" s="29">
        <v>30</v>
      </c>
      <c r="X99" s="30">
        <f t="shared" si="134"/>
        <v>360</v>
      </c>
      <c r="Y99" s="29">
        <v>31</v>
      </c>
      <c r="Z99" s="30">
        <f t="shared" si="135"/>
        <v>372</v>
      </c>
      <c r="AA99" s="29">
        <v>30</v>
      </c>
      <c r="AB99" s="30">
        <f t="shared" si="136"/>
        <v>360</v>
      </c>
      <c r="AC99" s="30">
        <v>31</v>
      </c>
      <c r="AD99" s="30">
        <f t="shared" si="137"/>
        <v>372</v>
      </c>
      <c r="AE99" s="29">
        <f t="shared" si="138"/>
        <v>335</v>
      </c>
      <c r="AF99" s="31">
        <f>H99+J99+L99+N99+P99+R99+T99+V99+X99+Z99+AB99+AD99</f>
        <v>4020</v>
      </c>
      <c r="AG99" s="68">
        <f t="shared" si="139"/>
        <v>4020</v>
      </c>
      <c r="AH99" s="46" t="s">
        <v>208</v>
      </c>
      <c r="AI99" s="33" t="s">
        <v>56</v>
      </c>
    </row>
    <row r="100" spans="1:35" s="28" customFormat="1" ht="38.25" x14ac:dyDescent="0.25">
      <c r="A100" s="35" t="s">
        <v>43</v>
      </c>
      <c r="B100" s="35" t="s">
        <v>113</v>
      </c>
      <c r="C100" s="54" t="s">
        <v>133</v>
      </c>
      <c r="D100" s="21">
        <v>1</v>
      </c>
      <c r="E100" s="29">
        <v>8</v>
      </c>
      <c r="F100" s="29">
        <v>8</v>
      </c>
      <c r="G100" s="29">
        <v>0</v>
      </c>
      <c r="H100" s="29">
        <f>F100*G100</f>
        <v>0</v>
      </c>
      <c r="I100" s="29">
        <v>21</v>
      </c>
      <c r="J100" s="29">
        <f t="shared" si="127"/>
        <v>168</v>
      </c>
      <c r="K100" s="29">
        <v>21</v>
      </c>
      <c r="L100" s="29">
        <f t="shared" si="128"/>
        <v>168</v>
      </c>
      <c r="M100" s="29">
        <v>22</v>
      </c>
      <c r="N100" s="29">
        <f t="shared" si="129"/>
        <v>176</v>
      </c>
      <c r="O100" s="29">
        <v>23</v>
      </c>
      <c r="P100" s="29">
        <f t="shared" si="130"/>
        <v>184</v>
      </c>
      <c r="Q100" s="29">
        <v>20</v>
      </c>
      <c r="R100" s="30">
        <f t="shared" si="131"/>
        <v>160</v>
      </c>
      <c r="S100" s="29">
        <v>23</v>
      </c>
      <c r="T100" s="30">
        <f t="shared" si="132"/>
        <v>184</v>
      </c>
      <c r="U100" s="29">
        <v>22</v>
      </c>
      <c r="V100" s="30">
        <f t="shared" si="133"/>
        <v>176</v>
      </c>
      <c r="W100" s="29">
        <v>21</v>
      </c>
      <c r="X100" s="30">
        <f t="shared" si="134"/>
        <v>168</v>
      </c>
      <c r="Y100" s="29">
        <v>23</v>
      </c>
      <c r="Z100" s="30">
        <f t="shared" si="135"/>
        <v>184</v>
      </c>
      <c r="AA100" s="29">
        <v>21</v>
      </c>
      <c r="AB100" s="30">
        <f t="shared" si="136"/>
        <v>168</v>
      </c>
      <c r="AC100" s="30">
        <v>22</v>
      </c>
      <c r="AD100" s="30">
        <f t="shared" si="137"/>
        <v>176</v>
      </c>
      <c r="AE100" s="29">
        <f>G100+I100+K100+M100+O100+Q100+S100+U100+W100+Y100+AA100+AC100</f>
        <v>239</v>
      </c>
      <c r="AF100" s="31">
        <f>H100+J100+L100+N100+P100+R100+T100+V100+X100+Z100+AB100+AD100</f>
        <v>1912</v>
      </c>
      <c r="AG100" s="68">
        <f t="shared" si="139"/>
        <v>1912</v>
      </c>
      <c r="AH100" s="32" t="s">
        <v>213</v>
      </c>
      <c r="AI100" s="33" t="s">
        <v>55</v>
      </c>
    </row>
    <row r="101" spans="1:35" s="28" customFormat="1" ht="25.5" x14ac:dyDescent="0.25">
      <c r="A101" s="72" t="s">
        <v>44</v>
      </c>
      <c r="B101" s="72" t="s">
        <v>114</v>
      </c>
      <c r="C101" s="24" t="s">
        <v>11</v>
      </c>
      <c r="D101" s="21">
        <v>1</v>
      </c>
      <c r="E101" s="29">
        <v>12</v>
      </c>
      <c r="F101" s="29">
        <f t="shared" ref="F101:F158" si="140">D101*E101</f>
        <v>12</v>
      </c>
      <c r="G101" s="29">
        <v>0</v>
      </c>
      <c r="H101" s="29">
        <f t="shared" ref="H101:H102" si="141">F101*G101</f>
        <v>0</v>
      </c>
      <c r="I101" s="29">
        <v>29</v>
      </c>
      <c r="J101" s="29">
        <f t="shared" ref="J101:J102" si="142">I101*F101</f>
        <v>348</v>
      </c>
      <c r="K101" s="29">
        <v>31</v>
      </c>
      <c r="L101" s="29">
        <f t="shared" ref="L101:L102" si="143">K101*F101</f>
        <v>372</v>
      </c>
      <c r="M101" s="29">
        <v>30</v>
      </c>
      <c r="N101" s="29">
        <f t="shared" ref="N101:N102" si="144">M101*F101</f>
        <v>360</v>
      </c>
      <c r="O101" s="29">
        <v>31</v>
      </c>
      <c r="P101" s="29">
        <f t="shared" ref="P101:P102" si="145">O101*F101</f>
        <v>372</v>
      </c>
      <c r="Q101" s="29">
        <v>30</v>
      </c>
      <c r="R101" s="30">
        <f t="shared" ref="R101:R102" si="146">Q101*F101</f>
        <v>360</v>
      </c>
      <c r="S101" s="29">
        <v>31</v>
      </c>
      <c r="T101" s="30">
        <f t="shared" ref="T101:T102" si="147">S101*F101</f>
        <v>372</v>
      </c>
      <c r="U101" s="29">
        <v>31</v>
      </c>
      <c r="V101" s="30">
        <f t="shared" ref="V101:V102" si="148">U101*F101</f>
        <v>372</v>
      </c>
      <c r="W101" s="29">
        <v>30</v>
      </c>
      <c r="X101" s="30">
        <f t="shared" ref="X101:X102" si="149">W101*F101</f>
        <v>360</v>
      </c>
      <c r="Y101" s="29">
        <v>31</v>
      </c>
      <c r="Z101" s="30">
        <f t="shared" ref="Z101:Z102" si="150">Y101*F101</f>
        <v>372</v>
      </c>
      <c r="AA101" s="29">
        <v>30</v>
      </c>
      <c r="AB101" s="30">
        <f t="shared" ref="AB101:AB102" si="151">AA101*F101</f>
        <v>360</v>
      </c>
      <c r="AC101" s="30">
        <v>31</v>
      </c>
      <c r="AD101" s="30">
        <f t="shared" ref="AD101:AD102" si="152">AC101*F101</f>
        <v>372</v>
      </c>
      <c r="AE101" s="29">
        <f t="shared" ref="AE101:AE102" si="153">G101+I101+K101+M101+O101+Q101+S101+U101+W101+Y101+AA101+AC101</f>
        <v>335</v>
      </c>
      <c r="AF101" s="31">
        <f t="shared" ref="AF101:AF102" si="154">H101+J101+L101+N101+P101+R101+T101+V101+X101+Z101+AB101+AD101</f>
        <v>4020</v>
      </c>
      <c r="AG101" s="68">
        <f t="shared" ref="AG101:AG102" si="155">H101+J101+L101+N101+P101+R101+T101+V101+X101+Z101+AB101+AD101</f>
        <v>4020</v>
      </c>
      <c r="AH101" s="32" t="s">
        <v>213</v>
      </c>
      <c r="AI101" s="33" t="s">
        <v>55</v>
      </c>
    </row>
    <row r="102" spans="1:35" s="28" customFormat="1" ht="25.5" x14ac:dyDescent="0.25">
      <c r="A102" s="72"/>
      <c r="B102" s="72"/>
      <c r="C102" s="24" t="s">
        <v>20</v>
      </c>
      <c r="D102" s="29">
        <v>1</v>
      </c>
      <c r="E102" s="29">
        <v>12</v>
      </c>
      <c r="F102" s="29">
        <f t="shared" si="140"/>
        <v>12</v>
      </c>
      <c r="G102" s="29">
        <v>0</v>
      </c>
      <c r="H102" s="29">
        <f t="shared" si="141"/>
        <v>0</v>
      </c>
      <c r="I102" s="29">
        <v>29</v>
      </c>
      <c r="J102" s="29">
        <f t="shared" si="142"/>
        <v>348</v>
      </c>
      <c r="K102" s="29">
        <v>31</v>
      </c>
      <c r="L102" s="29">
        <f t="shared" si="143"/>
        <v>372</v>
      </c>
      <c r="M102" s="29">
        <v>30</v>
      </c>
      <c r="N102" s="29">
        <f t="shared" si="144"/>
        <v>360</v>
      </c>
      <c r="O102" s="29">
        <v>31</v>
      </c>
      <c r="P102" s="29">
        <f t="shared" si="145"/>
        <v>372</v>
      </c>
      <c r="Q102" s="29">
        <v>30</v>
      </c>
      <c r="R102" s="30">
        <f t="shared" si="146"/>
        <v>360</v>
      </c>
      <c r="S102" s="29">
        <v>31</v>
      </c>
      <c r="T102" s="30">
        <f t="shared" si="147"/>
        <v>372</v>
      </c>
      <c r="U102" s="29">
        <v>31</v>
      </c>
      <c r="V102" s="30">
        <f t="shared" si="148"/>
        <v>372</v>
      </c>
      <c r="W102" s="29">
        <v>30</v>
      </c>
      <c r="X102" s="30">
        <f t="shared" si="149"/>
        <v>360</v>
      </c>
      <c r="Y102" s="29">
        <v>31</v>
      </c>
      <c r="Z102" s="30">
        <f t="shared" si="150"/>
        <v>372</v>
      </c>
      <c r="AA102" s="29">
        <v>30</v>
      </c>
      <c r="AB102" s="30">
        <f t="shared" si="151"/>
        <v>360</v>
      </c>
      <c r="AC102" s="30">
        <v>31</v>
      </c>
      <c r="AD102" s="30">
        <f t="shared" si="152"/>
        <v>372</v>
      </c>
      <c r="AE102" s="29">
        <f t="shared" si="153"/>
        <v>335</v>
      </c>
      <c r="AF102" s="31">
        <f t="shared" si="154"/>
        <v>4020</v>
      </c>
      <c r="AG102" s="68">
        <f t="shared" si="155"/>
        <v>4020</v>
      </c>
      <c r="AH102" s="32" t="s">
        <v>213</v>
      </c>
      <c r="AI102" s="33" t="s">
        <v>55</v>
      </c>
    </row>
    <row r="103" spans="1:35" s="28" customFormat="1" ht="25.5" x14ac:dyDescent="0.25">
      <c r="A103" s="35" t="s">
        <v>191</v>
      </c>
      <c r="B103" s="35" t="s">
        <v>164</v>
      </c>
      <c r="C103" s="54" t="s">
        <v>133</v>
      </c>
      <c r="D103" s="47">
        <v>1</v>
      </c>
      <c r="E103" s="47">
        <v>8</v>
      </c>
      <c r="F103" s="47">
        <f t="shared" si="140"/>
        <v>8</v>
      </c>
      <c r="G103" s="29">
        <v>0</v>
      </c>
      <c r="H103" s="29">
        <f>F103*G103</f>
        <v>0</v>
      </c>
      <c r="I103" s="29">
        <v>21</v>
      </c>
      <c r="J103" s="29">
        <f>I103*F103</f>
        <v>168</v>
      </c>
      <c r="K103" s="29">
        <v>21</v>
      </c>
      <c r="L103" s="29">
        <f>K103*F103</f>
        <v>168</v>
      </c>
      <c r="M103" s="29">
        <v>22</v>
      </c>
      <c r="N103" s="29">
        <f>M103*F103</f>
        <v>176</v>
      </c>
      <c r="O103" s="29">
        <v>23</v>
      </c>
      <c r="P103" s="29">
        <f>O103*F103</f>
        <v>184</v>
      </c>
      <c r="Q103" s="29">
        <v>20</v>
      </c>
      <c r="R103" s="30">
        <f>Q103*F103</f>
        <v>160</v>
      </c>
      <c r="S103" s="29">
        <v>23</v>
      </c>
      <c r="T103" s="30">
        <f>S103*F103</f>
        <v>184</v>
      </c>
      <c r="U103" s="29">
        <v>22</v>
      </c>
      <c r="V103" s="30">
        <f>U103*F103</f>
        <v>176</v>
      </c>
      <c r="W103" s="29">
        <v>21</v>
      </c>
      <c r="X103" s="30">
        <f>W103*F103</f>
        <v>168</v>
      </c>
      <c r="Y103" s="29">
        <v>23</v>
      </c>
      <c r="Z103" s="30">
        <f>Y103*F103</f>
        <v>184</v>
      </c>
      <c r="AA103" s="29">
        <v>21</v>
      </c>
      <c r="AB103" s="30">
        <f>AA103*F103</f>
        <v>168</v>
      </c>
      <c r="AC103" s="30">
        <v>22</v>
      </c>
      <c r="AD103" s="30">
        <f>AC103*F103</f>
        <v>176</v>
      </c>
      <c r="AE103" s="29">
        <f>G103+I103+K103+M103+O103+Q103+S103+U103+W103+Y103+AA103+AC103</f>
        <v>239</v>
      </c>
      <c r="AF103" s="31">
        <f>H103+J103+L103+N103+P103+R103+T103+V103+X103+Z103+AB103+AD103</f>
        <v>1912</v>
      </c>
      <c r="AG103" s="68">
        <f>H103+J103+L103+N103+P103+R103+T103+V103+X103+Z103+AB103+AD103</f>
        <v>1912</v>
      </c>
      <c r="AH103" s="32" t="s">
        <v>213</v>
      </c>
      <c r="AI103" s="33" t="s">
        <v>55</v>
      </c>
    </row>
    <row r="104" spans="1:35" s="28" customFormat="1" ht="38.25" x14ac:dyDescent="0.25">
      <c r="A104" s="35" t="s">
        <v>199</v>
      </c>
      <c r="B104" s="35" t="s">
        <v>200</v>
      </c>
      <c r="C104" s="54" t="s">
        <v>133</v>
      </c>
      <c r="D104" s="21">
        <v>1</v>
      </c>
      <c r="E104" s="29">
        <v>8</v>
      </c>
      <c r="F104" s="29">
        <v>8</v>
      </c>
      <c r="G104" s="29">
        <v>0</v>
      </c>
      <c r="H104" s="29">
        <f>F104*G104</f>
        <v>0</v>
      </c>
      <c r="I104" s="29">
        <v>21</v>
      </c>
      <c r="J104" s="29">
        <f t="shared" ref="J104" si="156">I104*F104</f>
        <v>168</v>
      </c>
      <c r="K104" s="29">
        <v>21</v>
      </c>
      <c r="L104" s="29">
        <f t="shared" ref="L104" si="157">K104*F104</f>
        <v>168</v>
      </c>
      <c r="M104" s="29">
        <v>22</v>
      </c>
      <c r="N104" s="29">
        <f t="shared" ref="N104" si="158">M104*F104</f>
        <v>176</v>
      </c>
      <c r="O104" s="29">
        <v>23</v>
      </c>
      <c r="P104" s="29">
        <f t="shared" ref="P104" si="159">O104*F104</f>
        <v>184</v>
      </c>
      <c r="Q104" s="29">
        <v>20</v>
      </c>
      <c r="R104" s="30">
        <f t="shared" ref="R104" si="160">Q104*F104</f>
        <v>160</v>
      </c>
      <c r="S104" s="29">
        <v>23</v>
      </c>
      <c r="T104" s="30">
        <f t="shared" ref="T104" si="161">S104*F104</f>
        <v>184</v>
      </c>
      <c r="U104" s="29">
        <v>22</v>
      </c>
      <c r="V104" s="30">
        <f t="shared" ref="V104" si="162">U104*F104</f>
        <v>176</v>
      </c>
      <c r="W104" s="29">
        <v>21</v>
      </c>
      <c r="X104" s="30">
        <f t="shared" ref="X104" si="163">W104*F104</f>
        <v>168</v>
      </c>
      <c r="Y104" s="29">
        <v>23</v>
      </c>
      <c r="Z104" s="30">
        <f t="shared" ref="Z104" si="164">Y104*F104</f>
        <v>184</v>
      </c>
      <c r="AA104" s="29">
        <v>21</v>
      </c>
      <c r="AB104" s="30">
        <f t="shared" ref="AB104" si="165">AA104*F104</f>
        <v>168</v>
      </c>
      <c r="AC104" s="30">
        <v>22</v>
      </c>
      <c r="AD104" s="30">
        <f t="shared" ref="AD104" si="166">AC104*F104</f>
        <v>176</v>
      </c>
      <c r="AE104" s="29">
        <f>G104+I104+K104+M104+O104+Q104+S104+U104+W104+Y104+AA104+AC104</f>
        <v>239</v>
      </c>
      <c r="AF104" s="31">
        <f>H104+J104+L104+N104+P104+R104+T104+V104+X104+Z104+AB104+AD104</f>
        <v>1912</v>
      </c>
      <c r="AG104" s="68">
        <f t="shared" ref="AG104" si="167">H104+J104+L104+N104+P104+R104+T104+V104+X104+Z104+AB104+AD104</f>
        <v>1912</v>
      </c>
      <c r="AH104" s="32" t="s">
        <v>213</v>
      </c>
      <c r="AI104" s="33" t="s">
        <v>56</v>
      </c>
    </row>
    <row r="105" spans="1:35" s="28" customFormat="1" ht="38.25" x14ac:dyDescent="0.25">
      <c r="A105" s="72" t="s">
        <v>45</v>
      </c>
      <c r="B105" s="72" t="s">
        <v>115</v>
      </c>
      <c r="C105" s="24" t="s">
        <v>11</v>
      </c>
      <c r="D105" s="22">
        <v>1</v>
      </c>
      <c r="E105" s="29">
        <v>12</v>
      </c>
      <c r="F105" s="29">
        <f t="shared" si="140"/>
        <v>12</v>
      </c>
      <c r="G105" s="29">
        <v>0</v>
      </c>
      <c r="H105" s="29">
        <f>F105*G105</f>
        <v>0</v>
      </c>
      <c r="I105" s="29">
        <v>29</v>
      </c>
      <c r="J105" s="29">
        <f>I105*F105</f>
        <v>348</v>
      </c>
      <c r="K105" s="29">
        <v>31</v>
      </c>
      <c r="L105" s="29">
        <f t="shared" ref="L105:L118" si="168">K105*F105</f>
        <v>372</v>
      </c>
      <c r="M105" s="29">
        <v>30</v>
      </c>
      <c r="N105" s="29">
        <f t="shared" ref="N105:N118" si="169">M105*F105</f>
        <v>360</v>
      </c>
      <c r="O105" s="29">
        <v>31</v>
      </c>
      <c r="P105" s="29">
        <f t="shared" ref="P105:P118" si="170">O105*F105</f>
        <v>372</v>
      </c>
      <c r="Q105" s="29">
        <v>30</v>
      </c>
      <c r="R105" s="30">
        <f t="shared" ref="R105:R118" si="171">Q105*F105</f>
        <v>360</v>
      </c>
      <c r="S105" s="29">
        <v>31</v>
      </c>
      <c r="T105" s="30">
        <f t="shared" ref="T105:T118" si="172">S105*F105</f>
        <v>372</v>
      </c>
      <c r="U105" s="29">
        <v>31</v>
      </c>
      <c r="V105" s="30">
        <f t="shared" ref="V105:V118" si="173">U105*F105</f>
        <v>372</v>
      </c>
      <c r="W105" s="29">
        <v>30</v>
      </c>
      <c r="X105" s="30">
        <f t="shared" ref="X105:X118" si="174">W105*F105</f>
        <v>360</v>
      </c>
      <c r="Y105" s="29">
        <v>31</v>
      </c>
      <c r="Z105" s="30">
        <f t="shared" ref="Z105:Z118" si="175">Y105*F105</f>
        <v>372</v>
      </c>
      <c r="AA105" s="29">
        <v>30</v>
      </c>
      <c r="AB105" s="30">
        <f t="shared" ref="AB105:AB118" si="176">AA105*F105</f>
        <v>360</v>
      </c>
      <c r="AC105" s="30">
        <v>31</v>
      </c>
      <c r="AD105" s="30">
        <f t="shared" ref="AD105:AD118" si="177">AC105*F105</f>
        <v>372</v>
      </c>
      <c r="AE105" s="29">
        <f t="shared" ref="AE105:AE118" si="178">G105+I105+K105+M105+O105+Q105+S105+U105+W105+Y105+AA105+AC105</f>
        <v>335</v>
      </c>
      <c r="AF105" s="31">
        <f t="shared" ref="AF105:AF118" si="179">H105+J105+L105+N105+P105+R105+T105+V105+X105+Z105+AB105+AD105</f>
        <v>4020</v>
      </c>
      <c r="AG105" s="68">
        <f t="shared" ref="AG105:AG118" si="180">H105+J105+L105+N105+P105+R105+T105+V105+X105+Z105+AB105+AD105</f>
        <v>4020</v>
      </c>
      <c r="AH105" s="32" t="s">
        <v>212</v>
      </c>
      <c r="AI105" s="33" t="s">
        <v>56</v>
      </c>
    </row>
    <row r="106" spans="1:35" s="28" customFormat="1" ht="38.25" x14ac:dyDescent="0.25">
      <c r="A106" s="72"/>
      <c r="B106" s="72"/>
      <c r="C106" s="24" t="s">
        <v>20</v>
      </c>
      <c r="D106" s="41">
        <v>1</v>
      </c>
      <c r="E106" s="29">
        <v>12</v>
      </c>
      <c r="F106" s="29">
        <f t="shared" si="140"/>
        <v>12</v>
      </c>
      <c r="G106" s="29">
        <v>0</v>
      </c>
      <c r="H106" s="29">
        <f t="shared" ref="H106:H118" si="181">F106*G106</f>
        <v>0</v>
      </c>
      <c r="I106" s="29">
        <v>29</v>
      </c>
      <c r="J106" s="29">
        <f t="shared" ref="J106:J118" si="182">I106*F106</f>
        <v>348</v>
      </c>
      <c r="K106" s="29">
        <v>31</v>
      </c>
      <c r="L106" s="29">
        <f t="shared" si="168"/>
        <v>372</v>
      </c>
      <c r="M106" s="29">
        <v>30</v>
      </c>
      <c r="N106" s="29">
        <f t="shared" si="169"/>
        <v>360</v>
      </c>
      <c r="O106" s="29">
        <v>31</v>
      </c>
      <c r="P106" s="29">
        <f t="shared" si="170"/>
        <v>372</v>
      </c>
      <c r="Q106" s="29">
        <v>30</v>
      </c>
      <c r="R106" s="30">
        <f t="shared" si="171"/>
        <v>360</v>
      </c>
      <c r="S106" s="29">
        <v>31</v>
      </c>
      <c r="T106" s="30">
        <f t="shared" si="172"/>
        <v>372</v>
      </c>
      <c r="U106" s="29">
        <v>31</v>
      </c>
      <c r="V106" s="30">
        <f t="shared" si="173"/>
        <v>372</v>
      </c>
      <c r="W106" s="29">
        <v>30</v>
      </c>
      <c r="X106" s="30">
        <f t="shared" si="174"/>
        <v>360</v>
      </c>
      <c r="Y106" s="29">
        <v>31</v>
      </c>
      <c r="Z106" s="30">
        <f t="shared" si="175"/>
        <v>372</v>
      </c>
      <c r="AA106" s="29">
        <v>30</v>
      </c>
      <c r="AB106" s="30">
        <f t="shared" si="176"/>
        <v>360</v>
      </c>
      <c r="AC106" s="30">
        <v>31</v>
      </c>
      <c r="AD106" s="30">
        <f t="shared" si="177"/>
        <v>372</v>
      </c>
      <c r="AE106" s="29">
        <f t="shared" si="178"/>
        <v>335</v>
      </c>
      <c r="AF106" s="31">
        <f t="shared" si="179"/>
        <v>4020</v>
      </c>
      <c r="AG106" s="68">
        <f t="shared" si="180"/>
        <v>4020</v>
      </c>
      <c r="AH106" s="32" t="s">
        <v>212</v>
      </c>
      <c r="AI106" s="33" t="s">
        <v>56</v>
      </c>
    </row>
    <row r="107" spans="1:35" s="28" customFormat="1" ht="25.5" x14ac:dyDescent="0.25">
      <c r="A107" s="84" t="s">
        <v>181</v>
      </c>
      <c r="B107" s="84" t="s">
        <v>182</v>
      </c>
      <c r="C107" s="24" t="s">
        <v>11</v>
      </c>
      <c r="D107" s="41">
        <v>2</v>
      </c>
      <c r="E107" s="29">
        <v>12</v>
      </c>
      <c r="F107" s="29">
        <f>D107*E107</f>
        <v>24</v>
      </c>
      <c r="G107" s="29">
        <v>0</v>
      </c>
      <c r="H107" s="29">
        <f t="shared" si="181"/>
        <v>0</v>
      </c>
      <c r="I107" s="29">
        <v>29</v>
      </c>
      <c r="J107" s="29">
        <f t="shared" si="182"/>
        <v>696</v>
      </c>
      <c r="K107" s="29">
        <v>31</v>
      </c>
      <c r="L107" s="29">
        <f t="shared" si="168"/>
        <v>744</v>
      </c>
      <c r="M107" s="29">
        <v>30</v>
      </c>
      <c r="N107" s="29">
        <f t="shared" si="169"/>
        <v>720</v>
      </c>
      <c r="O107" s="29">
        <v>31</v>
      </c>
      <c r="P107" s="29">
        <f t="shared" si="170"/>
        <v>744</v>
      </c>
      <c r="Q107" s="29">
        <v>30</v>
      </c>
      <c r="R107" s="30">
        <f t="shared" si="171"/>
        <v>720</v>
      </c>
      <c r="S107" s="29">
        <v>31</v>
      </c>
      <c r="T107" s="30">
        <f t="shared" si="172"/>
        <v>744</v>
      </c>
      <c r="U107" s="29">
        <v>31</v>
      </c>
      <c r="V107" s="30">
        <f t="shared" si="173"/>
        <v>744</v>
      </c>
      <c r="W107" s="29">
        <v>30</v>
      </c>
      <c r="X107" s="30">
        <f t="shared" si="174"/>
        <v>720</v>
      </c>
      <c r="Y107" s="29">
        <v>31</v>
      </c>
      <c r="Z107" s="30">
        <f t="shared" si="175"/>
        <v>744</v>
      </c>
      <c r="AA107" s="29">
        <v>30</v>
      </c>
      <c r="AB107" s="30">
        <f t="shared" si="176"/>
        <v>720</v>
      </c>
      <c r="AC107" s="30">
        <v>31</v>
      </c>
      <c r="AD107" s="30">
        <f t="shared" si="177"/>
        <v>744</v>
      </c>
      <c r="AE107" s="29">
        <f t="shared" si="178"/>
        <v>335</v>
      </c>
      <c r="AF107" s="31">
        <f t="shared" ref="AF107:AG110" si="183">G107+I107+K107+M107+O107+Q107+S107+U107+W107+Y107+AA107+AC107</f>
        <v>335</v>
      </c>
      <c r="AG107" s="68">
        <f t="shared" si="180"/>
        <v>8040</v>
      </c>
      <c r="AH107" s="32" t="s">
        <v>205</v>
      </c>
      <c r="AI107" s="33" t="s">
        <v>56</v>
      </c>
    </row>
    <row r="108" spans="1:35" s="28" customFormat="1" ht="36.75" customHeight="1" x14ac:dyDescent="0.25">
      <c r="A108" s="85"/>
      <c r="B108" s="85"/>
      <c r="C108" s="24" t="s">
        <v>20</v>
      </c>
      <c r="D108" s="41">
        <v>2</v>
      </c>
      <c r="E108" s="41">
        <v>12</v>
      </c>
      <c r="F108" s="41">
        <f>D108*E108</f>
        <v>24</v>
      </c>
      <c r="G108" s="29">
        <v>0</v>
      </c>
      <c r="H108" s="29">
        <f t="shared" ref="H108:H110" si="184">F108*G108</f>
        <v>0</v>
      </c>
      <c r="I108" s="29">
        <v>29</v>
      </c>
      <c r="J108" s="29">
        <f t="shared" ref="J108:J110" si="185">I108*F108</f>
        <v>696</v>
      </c>
      <c r="K108" s="29">
        <v>31</v>
      </c>
      <c r="L108" s="29">
        <f t="shared" ref="L108:L110" si="186">K108*F108</f>
        <v>744</v>
      </c>
      <c r="M108" s="29">
        <v>30</v>
      </c>
      <c r="N108" s="29">
        <f t="shared" ref="N108:N110" si="187">M108*F108</f>
        <v>720</v>
      </c>
      <c r="O108" s="29">
        <v>31</v>
      </c>
      <c r="P108" s="29">
        <f t="shared" ref="P108:P110" si="188">O108*F108</f>
        <v>744</v>
      </c>
      <c r="Q108" s="29">
        <v>30</v>
      </c>
      <c r="R108" s="30">
        <f t="shared" ref="R108:R110" si="189">Q108*F108</f>
        <v>720</v>
      </c>
      <c r="S108" s="29">
        <v>31</v>
      </c>
      <c r="T108" s="30">
        <f t="shared" ref="T108:T110" si="190">S108*F108</f>
        <v>744</v>
      </c>
      <c r="U108" s="29">
        <v>31</v>
      </c>
      <c r="V108" s="30">
        <f t="shared" ref="V108:V110" si="191">U108*F108</f>
        <v>744</v>
      </c>
      <c r="W108" s="29">
        <v>30</v>
      </c>
      <c r="X108" s="30">
        <f t="shared" ref="X108:X110" si="192">W108*F108</f>
        <v>720</v>
      </c>
      <c r="Y108" s="29">
        <v>31</v>
      </c>
      <c r="Z108" s="30">
        <f t="shared" ref="Z108:Z110" si="193">Y108*F108</f>
        <v>744</v>
      </c>
      <c r="AA108" s="29">
        <v>30</v>
      </c>
      <c r="AB108" s="30">
        <f t="shared" ref="AB108:AB110" si="194">AA108*F108</f>
        <v>720</v>
      </c>
      <c r="AC108" s="30">
        <v>31</v>
      </c>
      <c r="AD108" s="30">
        <f t="shared" ref="AD108:AD110" si="195">AC108*F108</f>
        <v>744</v>
      </c>
      <c r="AE108" s="29">
        <f t="shared" ref="AE108:AE110" si="196">G108+I108+K108+M108+O108+Q108+S108+U108+W108+Y108+AA108+AC108</f>
        <v>335</v>
      </c>
      <c r="AF108" s="31">
        <f t="shared" ref="AF108:AF110" si="197">H108+J108+L108+N108+P108+R108+T108+V108+X108+Z108+AB108+AD108</f>
        <v>8040</v>
      </c>
      <c r="AG108" s="68">
        <f t="shared" si="183"/>
        <v>8040</v>
      </c>
      <c r="AH108" s="32" t="s">
        <v>205</v>
      </c>
      <c r="AI108" s="33" t="s">
        <v>56</v>
      </c>
    </row>
    <row r="109" spans="1:35" s="28" customFormat="1" ht="29.25" customHeight="1" x14ac:dyDescent="0.25">
      <c r="A109" s="84" t="s">
        <v>183</v>
      </c>
      <c r="B109" s="84" t="s">
        <v>184</v>
      </c>
      <c r="C109" s="24" t="s">
        <v>11</v>
      </c>
      <c r="D109" s="41">
        <v>3</v>
      </c>
      <c r="E109" s="41">
        <v>12</v>
      </c>
      <c r="F109" s="41">
        <f>D109*E109</f>
        <v>36</v>
      </c>
      <c r="G109" s="29">
        <v>0</v>
      </c>
      <c r="H109" s="29">
        <f t="shared" ref="H109" si="198">F109*G109</f>
        <v>0</v>
      </c>
      <c r="I109" s="29">
        <v>29</v>
      </c>
      <c r="J109" s="29">
        <f t="shared" ref="J109" si="199">I109*F109</f>
        <v>1044</v>
      </c>
      <c r="K109" s="29">
        <v>31</v>
      </c>
      <c r="L109" s="29">
        <f t="shared" ref="L109" si="200">K109*F109</f>
        <v>1116</v>
      </c>
      <c r="M109" s="29">
        <v>30</v>
      </c>
      <c r="N109" s="29">
        <f t="shared" ref="N109" si="201">M109*F109</f>
        <v>1080</v>
      </c>
      <c r="O109" s="29">
        <v>31</v>
      </c>
      <c r="P109" s="29">
        <f t="shared" ref="P109" si="202">O109*F109</f>
        <v>1116</v>
      </c>
      <c r="Q109" s="29">
        <v>30</v>
      </c>
      <c r="R109" s="30">
        <f t="shared" ref="R109" si="203">Q109*F109</f>
        <v>1080</v>
      </c>
      <c r="S109" s="29">
        <v>31</v>
      </c>
      <c r="T109" s="30">
        <f t="shared" ref="T109" si="204">S109*F109</f>
        <v>1116</v>
      </c>
      <c r="U109" s="29">
        <v>31</v>
      </c>
      <c r="V109" s="30">
        <f t="shared" ref="V109" si="205">U109*F109</f>
        <v>1116</v>
      </c>
      <c r="W109" s="29">
        <v>30</v>
      </c>
      <c r="X109" s="30">
        <f t="shared" ref="X109" si="206">W109*F109</f>
        <v>1080</v>
      </c>
      <c r="Y109" s="29">
        <v>31</v>
      </c>
      <c r="Z109" s="30">
        <f t="shared" ref="Z109" si="207">Y109*F109</f>
        <v>1116</v>
      </c>
      <c r="AA109" s="29">
        <v>30</v>
      </c>
      <c r="AB109" s="30">
        <f t="shared" ref="AB109" si="208">AA109*F109</f>
        <v>1080</v>
      </c>
      <c r="AC109" s="30">
        <v>31</v>
      </c>
      <c r="AD109" s="30">
        <f t="shared" ref="AD109" si="209">AC109*F109</f>
        <v>1116</v>
      </c>
      <c r="AE109" s="29">
        <f t="shared" ref="AE109" si="210">G109+I109+K109+M109+O109+Q109+S109+U109+W109+Y109+AA109+AC109</f>
        <v>335</v>
      </c>
      <c r="AF109" s="31">
        <f t="shared" ref="AF109" si="211">H109+J109+L109+N109+P109+R109+T109+V109+X109+Z109+AB109+AD109</f>
        <v>12060</v>
      </c>
      <c r="AG109" s="68">
        <f t="shared" ref="AG109" si="212">H109+J109+L109+N109+P109+R109+T109+V109+X109+Z109+AB109+AD109</f>
        <v>12060</v>
      </c>
      <c r="AH109" s="32" t="s">
        <v>205</v>
      </c>
      <c r="AI109" s="33" t="s">
        <v>55</v>
      </c>
    </row>
    <row r="110" spans="1:35" s="28" customFormat="1" ht="25.5" x14ac:dyDescent="0.25">
      <c r="A110" s="85"/>
      <c r="B110" s="85"/>
      <c r="C110" s="24" t="s">
        <v>20</v>
      </c>
      <c r="D110" s="41">
        <v>3</v>
      </c>
      <c r="E110" s="41">
        <v>12</v>
      </c>
      <c r="F110" s="41">
        <f>D110*E110</f>
        <v>36</v>
      </c>
      <c r="G110" s="29">
        <v>0</v>
      </c>
      <c r="H110" s="29">
        <f t="shared" si="184"/>
        <v>0</v>
      </c>
      <c r="I110" s="29">
        <v>29</v>
      </c>
      <c r="J110" s="29">
        <f t="shared" si="185"/>
        <v>1044</v>
      </c>
      <c r="K110" s="29">
        <v>31</v>
      </c>
      <c r="L110" s="29">
        <f t="shared" si="186"/>
        <v>1116</v>
      </c>
      <c r="M110" s="29">
        <v>30</v>
      </c>
      <c r="N110" s="29">
        <f t="shared" si="187"/>
        <v>1080</v>
      </c>
      <c r="O110" s="29">
        <v>31</v>
      </c>
      <c r="P110" s="29">
        <f t="shared" si="188"/>
        <v>1116</v>
      </c>
      <c r="Q110" s="29">
        <v>30</v>
      </c>
      <c r="R110" s="30">
        <f t="shared" si="189"/>
        <v>1080</v>
      </c>
      <c r="S110" s="29">
        <v>31</v>
      </c>
      <c r="T110" s="30">
        <f t="shared" si="190"/>
        <v>1116</v>
      </c>
      <c r="U110" s="29">
        <v>31</v>
      </c>
      <c r="V110" s="30">
        <f t="shared" si="191"/>
        <v>1116</v>
      </c>
      <c r="W110" s="29">
        <v>30</v>
      </c>
      <c r="X110" s="30">
        <f t="shared" si="192"/>
        <v>1080</v>
      </c>
      <c r="Y110" s="29">
        <v>31</v>
      </c>
      <c r="Z110" s="30">
        <f t="shared" si="193"/>
        <v>1116</v>
      </c>
      <c r="AA110" s="29">
        <v>30</v>
      </c>
      <c r="AB110" s="30">
        <f t="shared" si="194"/>
        <v>1080</v>
      </c>
      <c r="AC110" s="30">
        <v>31</v>
      </c>
      <c r="AD110" s="30">
        <f t="shared" si="195"/>
        <v>1116</v>
      </c>
      <c r="AE110" s="29">
        <f t="shared" si="196"/>
        <v>335</v>
      </c>
      <c r="AF110" s="31">
        <f t="shared" si="197"/>
        <v>12060</v>
      </c>
      <c r="AG110" s="68">
        <f t="shared" si="183"/>
        <v>12060</v>
      </c>
      <c r="AH110" s="32" t="s">
        <v>205</v>
      </c>
      <c r="AI110" s="33" t="s">
        <v>55</v>
      </c>
    </row>
    <row r="111" spans="1:35" s="28" customFormat="1" ht="38.25" x14ac:dyDescent="0.25">
      <c r="A111" s="72" t="s">
        <v>46</v>
      </c>
      <c r="B111" s="72" t="s">
        <v>116</v>
      </c>
      <c r="C111" s="24" t="s">
        <v>11</v>
      </c>
      <c r="D111" s="21">
        <v>1</v>
      </c>
      <c r="E111" s="29">
        <v>12</v>
      </c>
      <c r="F111" s="29">
        <f t="shared" si="140"/>
        <v>12</v>
      </c>
      <c r="G111" s="29">
        <v>0</v>
      </c>
      <c r="H111" s="29">
        <f t="shared" si="181"/>
        <v>0</v>
      </c>
      <c r="I111" s="29">
        <v>29</v>
      </c>
      <c r="J111" s="29">
        <f t="shared" si="182"/>
        <v>348</v>
      </c>
      <c r="K111" s="29">
        <v>31</v>
      </c>
      <c r="L111" s="29">
        <f t="shared" si="168"/>
        <v>372</v>
      </c>
      <c r="M111" s="29">
        <v>30</v>
      </c>
      <c r="N111" s="29">
        <f t="shared" si="169"/>
        <v>360</v>
      </c>
      <c r="O111" s="29">
        <v>31</v>
      </c>
      <c r="P111" s="29">
        <f t="shared" si="170"/>
        <v>372</v>
      </c>
      <c r="Q111" s="29">
        <v>30</v>
      </c>
      <c r="R111" s="30">
        <f t="shared" si="171"/>
        <v>360</v>
      </c>
      <c r="S111" s="29">
        <v>31</v>
      </c>
      <c r="T111" s="30">
        <f t="shared" si="172"/>
        <v>372</v>
      </c>
      <c r="U111" s="29">
        <v>31</v>
      </c>
      <c r="V111" s="30">
        <f t="shared" si="173"/>
        <v>372</v>
      </c>
      <c r="W111" s="29">
        <v>30</v>
      </c>
      <c r="X111" s="30">
        <f t="shared" si="174"/>
        <v>360</v>
      </c>
      <c r="Y111" s="29">
        <v>31</v>
      </c>
      <c r="Z111" s="30">
        <f t="shared" si="175"/>
        <v>372</v>
      </c>
      <c r="AA111" s="29">
        <v>30</v>
      </c>
      <c r="AB111" s="30">
        <f t="shared" si="176"/>
        <v>360</v>
      </c>
      <c r="AC111" s="30">
        <v>31</v>
      </c>
      <c r="AD111" s="30">
        <f t="shared" si="177"/>
        <v>372</v>
      </c>
      <c r="AE111" s="29">
        <f t="shared" si="178"/>
        <v>335</v>
      </c>
      <c r="AF111" s="31">
        <f t="shared" si="179"/>
        <v>4020</v>
      </c>
      <c r="AG111" s="68">
        <f t="shared" si="180"/>
        <v>4020</v>
      </c>
      <c r="AH111" s="32" t="s">
        <v>210</v>
      </c>
      <c r="AI111" s="33" t="s">
        <v>55</v>
      </c>
    </row>
    <row r="112" spans="1:35" s="28" customFormat="1" ht="38.25" x14ac:dyDescent="0.25">
      <c r="A112" s="72"/>
      <c r="B112" s="72"/>
      <c r="C112" s="24" t="s">
        <v>20</v>
      </c>
      <c r="D112" s="29">
        <v>2</v>
      </c>
      <c r="E112" s="29">
        <v>12</v>
      </c>
      <c r="F112" s="29">
        <f t="shared" si="140"/>
        <v>24</v>
      </c>
      <c r="G112" s="29">
        <v>0</v>
      </c>
      <c r="H112" s="29">
        <f t="shared" si="181"/>
        <v>0</v>
      </c>
      <c r="I112" s="29">
        <v>29</v>
      </c>
      <c r="J112" s="29">
        <f t="shared" si="182"/>
        <v>696</v>
      </c>
      <c r="K112" s="29">
        <v>31</v>
      </c>
      <c r="L112" s="29">
        <f t="shared" si="168"/>
        <v>744</v>
      </c>
      <c r="M112" s="29">
        <v>30</v>
      </c>
      <c r="N112" s="29">
        <f t="shared" si="169"/>
        <v>720</v>
      </c>
      <c r="O112" s="29">
        <v>31</v>
      </c>
      <c r="P112" s="29">
        <f t="shared" si="170"/>
        <v>744</v>
      </c>
      <c r="Q112" s="29">
        <v>30</v>
      </c>
      <c r="R112" s="30">
        <f t="shared" si="171"/>
        <v>720</v>
      </c>
      <c r="S112" s="29">
        <v>31</v>
      </c>
      <c r="T112" s="30">
        <f t="shared" si="172"/>
        <v>744</v>
      </c>
      <c r="U112" s="29">
        <v>31</v>
      </c>
      <c r="V112" s="30">
        <f t="shared" si="173"/>
        <v>744</v>
      </c>
      <c r="W112" s="29">
        <v>30</v>
      </c>
      <c r="X112" s="30">
        <f t="shared" si="174"/>
        <v>720</v>
      </c>
      <c r="Y112" s="29">
        <v>31</v>
      </c>
      <c r="Z112" s="30">
        <f t="shared" si="175"/>
        <v>744</v>
      </c>
      <c r="AA112" s="29">
        <v>30</v>
      </c>
      <c r="AB112" s="30">
        <f t="shared" si="176"/>
        <v>720</v>
      </c>
      <c r="AC112" s="30">
        <v>31</v>
      </c>
      <c r="AD112" s="30">
        <f t="shared" si="177"/>
        <v>744</v>
      </c>
      <c r="AE112" s="29">
        <f t="shared" si="178"/>
        <v>335</v>
      </c>
      <c r="AF112" s="31">
        <f t="shared" si="179"/>
        <v>8040</v>
      </c>
      <c r="AG112" s="68">
        <f t="shared" si="180"/>
        <v>8040</v>
      </c>
      <c r="AH112" s="32" t="s">
        <v>210</v>
      </c>
      <c r="AI112" s="33" t="s">
        <v>55</v>
      </c>
    </row>
    <row r="113" spans="1:35" s="28" customFormat="1" ht="38.25" x14ac:dyDescent="0.25">
      <c r="A113" s="72" t="s">
        <v>71</v>
      </c>
      <c r="B113" s="72" t="s">
        <v>116</v>
      </c>
      <c r="C113" s="24" t="s">
        <v>11</v>
      </c>
      <c r="D113" s="21">
        <v>1</v>
      </c>
      <c r="E113" s="29">
        <v>12</v>
      </c>
      <c r="F113" s="29">
        <f t="shared" si="140"/>
        <v>12</v>
      </c>
      <c r="G113" s="29">
        <v>0</v>
      </c>
      <c r="H113" s="29">
        <f t="shared" si="181"/>
        <v>0</v>
      </c>
      <c r="I113" s="29">
        <v>29</v>
      </c>
      <c r="J113" s="29">
        <f t="shared" si="182"/>
        <v>348</v>
      </c>
      <c r="K113" s="29">
        <v>31</v>
      </c>
      <c r="L113" s="29">
        <f t="shared" si="168"/>
        <v>372</v>
      </c>
      <c r="M113" s="29">
        <v>30</v>
      </c>
      <c r="N113" s="29">
        <f t="shared" si="169"/>
        <v>360</v>
      </c>
      <c r="O113" s="29">
        <v>31</v>
      </c>
      <c r="P113" s="29">
        <f t="shared" si="170"/>
        <v>372</v>
      </c>
      <c r="Q113" s="29">
        <v>30</v>
      </c>
      <c r="R113" s="30">
        <f t="shared" si="171"/>
        <v>360</v>
      </c>
      <c r="S113" s="29">
        <v>31</v>
      </c>
      <c r="T113" s="30">
        <f t="shared" si="172"/>
        <v>372</v>
      </c>
      <c r="U113" s="29">
        <v>31</v>
      </c>
      <c r="V113" s="30">
        <f t="shared" si="173"/>
        <v>372</v>
      </c>
      <c r="W113" s="29">
        <v>30</v>
      </c>
      <c r="X113" s="30">
        <f t="shared" si="174"/>
        <v>360</v>
      </c>
      <c r="Y113" s="29">
        <v>31</v>
      </c>
      <c r="Z113" s="30">
        <f t="shared" si="175"/>
        <v>372</v>
      </c>
      <c r="AA113" s="29">
        <v>30</v>
      </c>
      <c r="AB113" s="30">
        <f t="shared" si="176"/>
        <v>360</v>
      </c>
      <c r="AC113" s="30">
        <v>31</v>
      </c>
      <c r="AD113" s="30">
        <f t="shared" si="177"/>
        <v>372</v>
      </c>
      <c r="AE113" s="29">
        <f t="shared" si="178"/>
        <v>335</v>
      </c>
      <c r="AF113" s="31">
        <f t="shared" si="179"/>
        <v>4020</v>
      </c>
      <c r="AG113" s="68">
        <f t="shared" si="180"/>
        <v>4020</v>
      </c>
      <c r="AH113" s="32" t="s">
        <v>210</v>
      </c>
      <c r="AI113" s="33" t="s">
        <v>55</v>
      </c>
    </row>
    <row r="114" spans="1:35" s="28" customFormat="1" ht="38.25" x14ac:dyDescent="0.25">
      <c r="A114" s="72"/>
      <c r="B114" s="72"/>
      <c r="C114" s="24" t="s">
        <v>20</v>
      </c>
      <c r="D114" s="29">
        <v>2</v>
      </c>
      <c r="E114" s="29">
        <v>12</v>
      </c>
      <c r="F114" s="29">
        <f t="shared" si="140"/>
        <v>24</v>
      </c>
      <c r="G114" s="29">
        <v>0</v>
      </c>
      <c r="H114" s="29">
        <f t="shared" si="181"/>
        <v>0</v>
      </c>
      <c r="I114" s="29">
        <v>29</v>
      </c>
      <c r="J114" s="29">
        <f t="shared" si="182"/>
        <v>696</v>
      </c>
      <c r="K114" s="29">
        <v>31</v>
      </c>
      <c r="L114" s="29">
        <f t="shared" si="168"/>
        <v>744</v>
      </c>
      <c r="M114" s="29">
        <v>30</v>
      </c>
      <c r="N114" s="29">
        <f t="shared" si="169"/>
        <v>720</v>
      </c>
      <c r="O114" s="29">
        <v>31</v>
      </c>
      <c r="P114" s="29">
        <f t="shared" si="170"/>
        <v>744</v>
      </c>
      <c r="Q114" s="29">
        <v>30</v>
      </c>
      <c r="R114" s="30">
        <f t="shared" si="171"/>
        <v>720</v>
      </c>
      <c r="S114" s="29">
        <v>31</v>
      </c>
      <c r="T114" s="30">
        <f t="shared" si="172"/>
        <v>744</v>
      </c>
      <c r="U114" s="29">
        <v>31</v>
      </c>
      <c r="V114" s="30">
        <f t="shared" si="173"/>
        <v>744</v>
      </c>
      <c r="W114" s="29">
        <v>30</v>
      </c>
      <c r="X114" s="30">
        <f t="shared" si="174"/>
        <v>720</v>
      </c>
      <c r="Y114" s="29">
        <v>31</v>
      </c>
      <c r="Z114" s="30">
        <f t="shared" si="175"/>
        <v>744</v>
      </c>
      <c r="AA114" s="29">
        <v>30</v>
      </c>
      <c r="AB114" s="30">
        <f t="shared" si="176"/>
        <v>720</v>
      </c>
      <c r="AC114" s="30">
        <v>31</v>
      </c>
      <c r="AD114" s="30">
        <f t="shared" si="177"/>
        <v>744</v>
      </c>
      <c r="AE114" s="29">
        <f t="shared" si="178"/>
        <v>335</v>
      </c>
      <c r="AF114" s="31">
        <f t="shared" si="179"/>
        <v>8040</v>
      </c>
      <c r="AG114" s="68">
        <f t="shared" si="180"/>
        <v>8040</v>
      </c>
      <c r="AH114" s="32" t="s">
        <v>210</v>
      </c>
      <c r="AI114" s="33" t="s">
        <v>55</v>
      </c>
    </row>
    <row r="115" spans="1:35" s="28" customFormat="1" ht="38.25" x14ac:dyDescent="0.25">
      <c r="A115" s="72" t="s">
        <v>47</v>
      </c>
      <c r="B115" s="72" t="s">
        <v>117</v>
      </c>
      <c r="C115" s="24" t="s">
        <v>11</v>
      </c>
      <c r="D115" s="21">
        <v>1</v>
      </c>
      <c r="E115" s="29">
        <v>12</v>
      </c>
      <c r="F115" s="29">
        <f t="shared" si="140"/>
        <v>12</v>
      </c>
      <c r="G115" s="29">
        <v>0</v>
      </c>
      <c r="H115" s="29">
        <f t="shared" si="181"/>
        <v>0</v>
      </c>
      <c r="I115" s="29">
        <v>29</v>
      </c>
      <c r="J115" s="29">
        <f t="shared" si="182"/>
        <v>348</v>
      </c>
      <c r="K115" s="29">
        <v>31</v>
      </c>
      <c r="L115" s="29">
        <f t="shared" si="168"/>
        <v>372</v>
      </c>
      <c r="M115" s="29">
        <v>30</v>
      </c>
      <c r="N115" s="29">
        <f t="shared" si="169"/>
        <v>360</v>
      </c>
      <c r="O115" s="29">
        <v>31</v>
      </c>
      <c r="P115" s="29">
        <f t="shared" si="170"/>
        <v>372</v>
      </c>
      <c r="Q115" s="29">
        <v>30</v>
      </c>
      <c r="R115" s="30">
        <f t="shared" si="171"/>
        <v>360</v>
      </c>
      <c r="S115" s="29">
        <v>31</v>
      </c>
      <c r="T115" s="30">
        <f t="shared" si="172"/>
        <v>372</v>
      </c>
      <c r="U115" s="29">
        <v>31</v>
      </c>
      <c r="V115" s="30">
        <f t="shared" si="173"/>
        <v>372</v>
      </c>
      <c r="W115" s="29">
        <v>30</v>
      </c>
      <c r="X115" s="30">
        <f t="shared" si="174"/>
        <v>360</v>
      </c>
      <c r="Y115" s="29">
        <v>31</v>
      </c>
      <c r="Z115" s="30">
        <f t="shared" si="175"/>
        <v>372</v>
      </c>
      <c r="AA115" s="29">
        <v>30</v>
      </c>
      <c r="AB115" s="30">
        <f t="shared" si="176"/>
        <v>360</v>
      </c>
      <c r="AC115" s="30">
        <v>31</v>
      </c>
      <c r="AD115" s="30">
        <f t="shared" si="177"/>
        <v>372</v>
      </c>
      <c r="AE115" s="29">
        <f t="shared" si="178"/>
        <v>335</v>
      </c>
      <c r="AF115" s="31">
        <f t="shared" si="179"/>
        <v>4020</v>
      </c>
      <c r="AG115" s="68">
        <f t="shared" si="180"/>
        <v>4020</v>
      </c>
      <c r="AH115" s="32" t="s">
        <v>210</v>
      </c>
      <c r="AI115" s="33" t="s">
        <v>55</v>
      </c>
    </row>
    <row r="116" spans="1:35" s="28" customFormat="1" ht="38.25" x14ac:dyDescent="0.25">
      <c r="A116" s="72"/>
      <c r="B116" s="72"/>
      <c r="C116" s="24" t="s">
        <v>20</v>
      </c>
      <c r="D116" s="29">
        <v>2</v>
      </c>
      <c r="E116" s="29">
        <v>12</v>
      </c>
      <c r="F116" s="29">
        <f t="shared" si="140"/>
        <v>24</v>
      </c>
      <c r="G116" s="29">
        <v>0</v>
      </c>
      <c r="H116" s="29">
        <f t="shared" si="181"/>
        <v>0</v>
      </c>
      <c r="I116" s="29">
        <v>29</v>
      </c>
      <c r="J116" s="29">
        <f t="shared" si="182"/>
        <v>696</v>
      </c>
      <c r="K116" s="29">
        <v>31</v>
      </c>
      <c r="L116" s="29">
        <f t="shared" si="168"/>
        <v>744</v>
      </c>
      <c r="M116" s="29">
        <v>30</v>
      </c>
      <c r="N116" s="29">
        <f t="shared" si="169"/>
        <v>720</v>
      </c>
      <c r="O116" s="29">
        <v>31</v>
      </c>
      <c r="P116" s="29">
        <f t="shared" si="170"/>
        <v>744</v>
      </c>
      <c r="Q116" s="29">
        <v>30</v>
      </c>
      <c r="R116" s="30">
        <f t="shared" si="171"/>
        <v>720</v>
      </c>
      <c r="S116" s="29">
        <v>31</v>
      </c>
      <c r="T116" s="30">
        <f t="shared" si="172"/>
        <v>744</v>
      </c>
      <c r="U116" s="29">
        <v>31</v>
      </c>
      <c r="V116" s="30">
        <f t="shared" si="173"/>
        <v>744</v>
      </c>
      <c r="W116" s="29">
        <v>30</v>
      </c>
      <c r="X116" s="30">
        <f t="shared" si="174"/>
        <v>720</v>
      </c>
      <c r="Y116" s="29">
        <v>31</v>
      </c>
      <c r="Z116" s="30">
        <f t="shared" si="175"/>
        <v>744</v>
      </c>
      <c r="AA116" s="29">
        <v>30</v>
      </c>
      <c r="AB116" s="30">
        <f t="shared" si="176"/>
        <v>720</v>
      </c>
      <c r="AC116" s="30">
        <v>31</v>
      </c>
      <c r="AD116" s="30">
        <f t="shared" si="177"/>
        <v>744</v>
      </c>
      <c r="AE116" s="29">
        <f t="shared" si="178"/>
        <v>335</v>
      </c>
      <c r="AF116" s="31">
        <f t="shared" si="179"/>
        <v>8040</v>
      </c>
      <c r="AG116" s="68">
        <f t="shared" si="180"/>
        <v>8040</v>
      </c>
      <c r="AH116" s="32" t="s">
        <v>210</v>
      </c>
      <c r="AI116" s="33" t="s">
        <v>55</v>
      </c>
    </row>
    <row r="117" spans="1:35" s="28" customFormat="1" ht="38.25" x14ac:dyDescent="0.25">
      <c r="A117" s="72" t="s">
        <v>135</v>
      </c>
      <c r="B117" s="72" t="s">
        <v>118</v>
      </c>
      <c r="C117" s="24" t="s">
        <v>11</v>
      </c>
      <c r="D117" s="21">
        <v>1</v>
      </c>
      <c r="E117" s="29">
        <v>12</v>
      </c>
      <c r="F117" s="29">
        <f t="shared" si="140"/>
        <v>12</v>
      </c>
      <c r="G117" s="29">
        <v>0</v>
      </c>
      <c r="H117" s="29">
        <f t="shared" si="181"/>
        <v>0</v>
      </c>
      <c r="I117" s="29">
        <v>29</v>
      </c>
      <c r="J117" s="29">
        <f t="shared" si="182"/>
        <v>348</v>
      </c>
      <c r="K117" s="29">
        <v>31</v>
      </c>
      <c r="L117" s="29">
        <f t="shared" si="168"/>
        <v>372</v>
      </c>
      <c r="M117" s="29">
        <v>30</v>
      </c>
      <c r="N117" s="29">
        <f t="shared" si="169"/>
        <v>360</v>
      </c>
      <c r="O117" s="29">
        <v>31</v>
      </c>
      <c r="P117" s="29">
        <f t="shared" si="170"/>
        <v>372</v>
      </c>
      <c r="Q117" s="29">
        <v>30</v>
      </c>
      <c r="R117" s="30">
        <f t="shared" si="171"/>
        <v>360</v>
      </c>
      <c r="S117" s="29">
        <v>31</v>
      </c>
      <c r="T117" s="30">
        <f t="shared" si="172"/>
        <v>372</v>
      </c>
      <c r="U117" s="29">
        <v>31</v>
      </c>
      <c r="V117" s="30">
        <f t="shared" si="173"/>
        <v>372</v>
      </c>
      <c r="W117" s="29">
        <v>30</v>
      </c>
      <c r="X117" s="30">
        <f t="shared" si="174"/>
        <v>360</v>
      </c>
      <c r="Y117" s="29">
        <v>31</v>
      </c>
      <c r="Z117" s="30">
        <f t="shared" si="175"/>
        <v>372</v>
      </c>
      <c r="AA117" s="29">
        <v>30</v>
      </c>
      <c r="AB117" s="30">
        <f t="shared" si="176"/>
        <v>360</v>
      </c>
      <c r="AC117" s="30">
        <v>31</v>
      </c>
      <c r="AD117" s="30">
        <f t="shared" si="177"/>
        <v>372</v>
      </c>
      <c r="AE117" s="29">
        <f t="shared" si="178"/>
        <v>335</v>
      </c>
      <c r="AF117" s="31">
        <f t="shared" si="179"/>
        <v>4020</v>
      </c>
      <c r="AG117" s="68">
        <f t="shared" si="180"/>
        <v>4020</v>
      </c>
      <c r="AH117" s="32" t="s">
        <v>207</v>
      </c>
      <c r="AI117" s="33" t="s">
        <v>56</v>
      </c>
    </row>
    <row r="118" spans="1:35" s="28" customFormat="1" ht="38.25" x14ac:dyDescent="0.25">
      <c r="A118" s="72"/>
      <c r="B118" s="72"/>
      <c r="C118" s="24" t="s">
        <v>20</v>
      </c>
      <c r="D118" s="29">
        <v>1</v>
      </c>
      <c r="E118" s="29">
        <v>12</v>
      </c>
      <c r="F118" s="29">
        <f t="shared" si="140"/>
        <v>12</v>
      </c>
      <c r="G118" s="29">
        <v>0</v>
      </c>
      <c r="H118" s="29">
        <f t="shared" si="181"/>
        <v>0</v>
      </c>
      <c r="I118" s="29">
        <v>29</v>
      </c>
      <c r="J118" s="29">
        <f t="shared" si="182"/>
        <v>348</v>
      </c>
      <c r="K118" s="29">
        <v>31</v>
      </c>
      <c r="L118" s="29">
        <f t="shared" si="168"/>
        <v>372</v>
      </c>
      <c r="M118" s="29">
        <v>30</v>
      </c>
      <c r="N118" s="29">
        <f t="shared" si="169"/>
        <v>360</v>
      </c>
      <c r="O118" s="29">
        <v>31</v>
      </c>
      <c r="P118" s="29">
        <f t="shared" si="170"/>
        <v>372</v>
      </c>
      <c r="Q118" s="29">
        <v>30</v>
      </c>
      <c r="R118" s="30">
        <f t="shared" si="171"/>
        <v>360</v>
      </c>
      <c r="S118" s="29">
        <v>31</v>
      </c>
      <c r="T118" s="30">
        <f t="shared" si="172"/>
        <v>372</v>
      </c>
      <c r="U118" s="29">
        <v>31</v>
      </c>
      <c r="V118" s="30">
        <f t="shared" si="173"/>
        <v>372</v>
      </c>
      <c r="W118" s="29">
        <v>30</v>
      </c>
      <c r="X118" s="30">
        <f t="shared" si="174"/>
        <v>360</v>
      </c>
      <c r="Y118" s="29">
        <v>31</v>
      </c>
      <c r="Z118" s="30">
        <f t="shared" si="175"/>
        <v>372</v>
      </c>
      <c r="AA118" s="29">
        <v>30</v>
      </c>
      <c r="AB118" s="30">
        <f t="shared" si="176"/>
        <v>360</v>
      </c>
      <c r="AC118" s="30">
        <v>31</v>
      </c>
      <c r="AD118" s="30">
        <f t="shared" si="177"/>
        <v>372</v>
      </c>
      <c r="AE118" s="29">
        <f t="shared" si="178"/>
        <v>335</v>
      </c>
      <c r="AF118" s="31">
        <f t="shared" si="179"/>
        <v>4020</v>
      </c>
      <c r="AG118" s="68">
        <f t="shared" si="180"/>
        <v>4020</v>
      </c>
      <c r="AH118" s="32" t="s">
        <v>207</v>
      </c>
      <c r="AI118" s="33" t="s">
        <v>56</v>
      </c>
    </row>
    <row r="119" spans="1:35" s="28" customFormat="1" ht="38.25" x14ac:dyDescent="0.25">
      <c r="A119" s="35" t="s">
        <v>61</v>
      </c>
      <c r="B119" s="35" t="s">
        <v>119</v>
      </c>
      <c r="C119" s="24" t="s">
        <v>136</v>
      </c>
      <c r="D119" s="21">
        <v>1</v>
      </c>
      <c r="E119" s="29">
        <v>10</v>
      </c>
      <c r="F119" s="29">
        <f t="shared" si="140"/>
        <v>10</v>
      </c>
      <c r="G119" s="29">
        <v>0</v>
      </c>
      <c r="H119" s="29">
        <f t="shared" ref="H119:H121" si="213">F119*G119</f>
        <v>0</v>
      </c>
      <c r="I119" s="29">
        <v>21</v>
      </c>
      <c r="J119" s="29">
        <f t="shared" ref="J119:J121" si="214">I119*F119</f>
        <v>210</v>
      </c>
      <c r="K119" s="29">
        <v>21</v>
      </c>
      <c r="L119" s="29">
        <f t="shared" ref="L119:L120" si="215">K119*F119</f>
        <v>210</v>
      </c>
      <c r="M119" s="29">
        <v>22</v>
      </c>
      <c r="N119" s="29">
        <f t="shared" ref="N119:N120" si="216">M119*F119</f>
        <v>220</v>
      </c>
      <c r="O119" s="29">
        <v>23</v>
      </c>
      <c r="P119" s="29">
        <f t="shared" ref="P119:P120" si="217">O119*F119</f>
        <v>230</v>
      </c>
      <c r="Q119" s="29">
        <v>20</v>
      </c>
      <c r="R119" s="30">
        <f t="shared" ref="R119:R120" si="218">Q119*F119</f>
        <v>200</v>
      </c>
      <c r="S119" s="29">
        <v>23</v>
      </c>
      <c r="T119" s="30">
        <f t="shared" ref="T119:T120" si="219">S119*F119</f>
        <v>230</v>
      </c>
      <c r="U119" s="29">
        <v>22</v>
      </c>
      <c r="V119" s="30">
        <f t="shared" ref="V119:V120" si="220">U119*F119</f>
        <v>220</v>
      </c>
      <c r="W119" s="29">
        <v>21</v>
      </c>
      <c r="X119" s="30">
        <f t="shared" ref="X119:X120" si="221">W119*F119</f>
        <v>210</v>
      </c>
      <c r="Y119" s="29">
        <v>23</v>
      </c>
      <c r="Z119" s="30">
        <f t="shared" ref="Z119:Z120" si="222">Y119*F119</f>
        <v>230</v>
      </c>
      <c r="AA119" s="29">
        <v>21</v>
      </c>
      <c r="AB119" s="30">
        <f t="shared" ref="AB119:AB120" si="223">AA119*F119</f>
        <v>210</v>
      </c>
      <c r="AC119" s="30">
        <v>22</v>
      </c>
      <c r="AD119" s="30">
        <f t="shared" ref="AD119:AD120" si="224">AC119*F119</f>
        <v>220</v>
      </c>
      <c r="AE119" s="29">
        <f t="shared" ref="AE119:AE132" si="225">Q119+S119+U119+W119+Y119+AA119</f>
        <v>130</v>
      </c>
      <c r="AF119" s="31">
        <f t="shared" ref="AF119:AF120" si="226">H119+J119+L119+N119+P119+R119+T119+V119+X119+Z119+AB119+AD119</f>
        <v>2390</v>
      </c>
      <c r="AG119" s="68">
        <f t="shared" ref="AG119:AG120" si="227">H119+J119+L119+N119+P119+R119+T119+V119+X119+Z119+AB119+AD119</f>
        <v>2390</v>
      </c>
      <c r="AH119" s="32" t="s">
        <v>214</v>
      </c>
      <c r="AI119" s="33" t="s">
        <v>56</v>
      </c>
    </row>
    <row r="120" spans="1:35" s="28" customFormat="1" ht="38.25" x14ac:dyDescent="0.25">
      <c r="A120" s="72" t="s">
        <v>48</v>
      </c>
      <c r="B120" s="72" t="s">
        <v>120</v>
      </c>
      <c r="C120" s="24" t="s">
        <v>15</v>
      </c>
      <c r="D120" s="21">
        <v>1</v>
      </c>
      <c r="E120" s="29">
        <v>12</v>
      </c>
      <c r="F120" s="29">
        <f t="shared" si="140"/>
        <v>12</v>
      </c>
      <c r="G120" s="29">
        <v>0</v>
      </c>
      <c r="H120" s="29">
        <f t="shared" si="213"/>
        <v>0</v>
      </c>
      <c r="I120" s="29">
        <v>21</v>
      </c>
      <c r="J120" s="29">
        <f t="shared" si="214"/>
        <v>252</v>
      </c>
      <c r="K120" s="29">
        <v>21</v>
      </c>
      <c r="L120" s="29">
        <f t="shared" si="215"/>
        <v>252</v>
      </c>
      <c r="M120" s="29">
        <v>22</v>
      </c>
      <c r="N120" s="29">
        <f t="shared" si="216"/>
        <v>264</v>
      </c>
      <c r="O120" s="29">
        <v>23</v>
      </c>
      <c r="P120" s="29">
        <f t="shared" si="217"/>
        <v>276</v>
      </c>
      <c r="Q120" s="29">
        <v>20</v>
      </c>
      <c r="R120" s="30">
        <f t="shared" si="218"/>
        <v>240</v>
      </c>
      <c r="S120" s="29">
        <v>23</v>
      </c>
      <c r="T120" s="30">
        <f t="shared" si="219"/>
        <v>276</v>
      </c>
      <c r="U120" s="29">
        <v>22</v>
      </c>
      <c r="V120" s="30">
        <f t="shared" si="220"/>
        <v>264</v>
      </c>
      <c r="W120" s="29">
        <v>21</v>
      </c>
      <c r="X120" s="30">
        <f t="shared" si="221"/>
        <v>252</v>
      </c>
      <c r="Y120" s="29">
        <v>23</v>
      </c>
      <c r="Z120" s="30">
        <f t="shared" si="222"/>
        <v>276</v>
      </c>
      <c r="AA120" s="29">
        <v>21</v>
      </c>
      <c r="AB120" s="30">
        <f t="shared" si="223"/>
        <v>252</v>
      </c>
      <c r="AC120" s="30">
        <v>22</v>
      </c>
      <c r="AD120" s="30">
        <f t="shared" si="224"/>
        <v>264</v>
      </c>
      <c r="AE120" s="29">
        <f t="shared" si="225"/>
        <v>130</v>
      </c>
      <c r="AF120" s="31">
        <f t="shared" si="226"/>
        <v>2868</v>
      </c>
      <c r="AG120" s="68">
        <f t="shared" si="227"/>
        <v>2868</v>
      </c>
      <c r="AH120" s="32" t="s">
        <v>216</v>
      </c>
      <c r="AI120" s="33" t="s">
        <v>55</v>
      </c>
    </row>
    <row r="121" spans="1:35" s="28" customFormat="1" ht="38.25" x14ac:dyDescent="0.25">
      <c r="A121" s="72"/>
      <c r="B121" s="72"/>
      <c r="C121" s="24" t="s">
        <v>20</v>
      </c>
      <c r="D121" s="29">
        <v>1</v>
      </c>
      <c r="E121" s="29">
        <v>12</v>
      </c>
      <c r="F121" s="29">
        <f t="shared" si="140"/>
        <v>12</v>
      </c>
      <c r="G121" s="29">
        <v>0</v>
      </c>
      <c r="H121" s="29">
        <f t="shared" si="213"/>
        <v>0</v>
      </c>
      <c r="I121" s="29">
        <v>29</v>
      </c>
      <c r="J121" s="29">
        <f t="shared" si="214"/>
        <v>348</v>
      </c>
      <c r="K121" s="29">
        <v>31</v>
      </c>
      <c r="L121" s="29">
        <f t="shared" ref="L121:L133" si="228">K121*F121</f>
        <v>372</v>
      </c>
      <c r="M121" s="29">
        <v>30</v>
      </c>
      <c r="N121" s="29">
        <f t="shared" ref="N121:N133" si="229">M121*F121</f>
        <v>360</v>
      </c>
      <c r="O121" s="29">
        <v>31</v>
      </c>
      <c r="P121" s="29">
        <f t="shared" ref="P121:P133" si="230">O121*F121</f>
        <v>372</v>
      </c>
      <c r="Q121" s="29">
        <v>30</v>
      </c>
      <c r="R121" s="30">
        <f t="shared" ref="R121:R133" si="231">Q121*F121</f>
        <v>360</v>
      </c>
      <c r="S121" s="29">
        <v>31</v>
      </c>
      <c r="T121" s="30">
        <f t="shared" ref="T121:T133" si="232">S121*F121</f>
        <v>372</v>
      </c>
      <c r="U121" s="29">
        <v>31</v>
      </c>
      <c r="V121" s="30">
        <f t="shared" ref="V121:V133" si="233">U121*F121</f>
        <v>372</v>
      </c>
      <c r="W121" s="29">
        <v>30</v>
      </c>
      <c r="X121" s="30">
        <f t="shared" ref="X121:X133" si="234">W121*F121</f>
        <v>360</v>
      </c>
      <c r="Y121" s="29">
        <v>31</v>
      </c>
      <c r="Z121" s="30">
        <f t="shared" ref="Z121:Z133" si="235">Y121*F121</f>
        <v>372</v>
      </c>
      <c r="AA121" s="29">
        <v>30</v>
      </c>
      <c r="AB121" s="30">
        <f t="shared" ref="AB121:AB133" si="236">AA121*F121</f>
        <v>360</v>
      </c>
      <c r="AC121" s="30">
        <v>31</v>
      </c>
      <c r="AD121" s="30">
        <f t="shared" ref="AD121:AD133" si="237">AC121*F121</f>
        <v>372</v>
      </c>
      <c r="AE121" s="29">
        <f>G121+I121+K121+M121+O121+Q121+S121+U121+W121+Y121+AA121+AC121</f>
        <v>335</v>
      </c>
      <c r="AF121" s="31">
        <f>H121+J121+L121+N121+P121+R121+T121+V121+X121+Z121+AB121+AD121</f>
        <v>4020</v>
      </c>
      <c r="AG121" s="68">
        <f t="shared" ref="AG121:AG133" si="238">H121+J121+L121+N121+P121+R121+T121+V121+X121+Z121+AB121+AD121</f>
        <v>4020</v>
      </c>
      <c r="AH121" s="32" t="s">
        <v>216</v>
      </c>
      <c r="AI121" s="33" t="s">
        <v>55</v>
      </c>
    </row>
    <row r="122" spans="1:35" s="28" customFormat="1" ht="25.5" x14ac:dyDescent="0.25">
      <c r="A122" s="72" t="s">
        <v>123</v>
      </c>
      <c r="B122" s="72" t="s">
        <v>122</v>
      </c>
      <c r="C122" s="24" t="s">
        <v>15</v>
      </c>
      <c r="D122" s="21">
        <v>8</v>
      </c>
      <c r="E122" s="29">
        <v>12</v>
      </c>
      <c r="F122" s="29">
        <f t="shared" si="140"/>
        <v>96</v>
      </c>
      <c r="G122" s="29">
        <v>0</v>
      </c>
      <c r="H122" s="29">
        <f>F122*G122</f>
        <v>0</v>
      </c>
      <c r="I122" s="29">
        <v>21</v>
      </c>
      <c r="J122" s="29">
        <f t="shared" ref="J122:J135" si="239">I122*F122</f>
        <v>2016</v>
      </c>
      <c r="K122" s="29">
        <v>21</v>
      </c>
      <c r="L122" s="29">
        <f t="shared" si="228"/>
        <v>2016</v>
      </c>
      <c r="M122" s="29">
        <v>22</v>
      </c>
      <c r="N122" s="29">
        <f t="shared" si="229"/>
        <v>2112</v>
      </c>
      <c r="O122" s="29">
        <v>23</v>
      </c>
      <c r="P122" s="29">
        <f t="shared" si="230"/>
        <v>2208</v>
      </c>
      <c r="Q122" s="29">
        <v>20</v>
      </c>
      <c r="R122" s="30">
        <f t="shared" si="231"/>
        <v>1920</v>
      </c>
      <c r="S122" s="29">
        <v>23</v>
      </c>
      <c r="T122" s="30">
        <f t="shared" si="232"/>
        <v>2208</v>
      </c>
      <c r="U122" s="29">
        <v>22</v>
      </c>
      <c r="V122" s="30">
        <f t="shared" si="233"/>
        <v>2112</v>
      </c>
      <c r="W122" s="29">
        <v>21</v>
      </c>
      <c r="X122" s="30">
        <f t="shared" si="234"/>
        <v>2016</v>
      </c>
      <c r="Y122" s="29">
        <v>23</v>
      </c>
      <c r="Z122" s="30">
        <f t="shared" si="235"/>
        <v>2208</v>
      </c>
      <c r="AA122" s="29">
        <v>21</v>
      </c>
      <c r="AB122" s="30">
        <f t="shared" si="236"/>
        <v>2016</v>
      </c>
      <c r="AC122" s="30">
        <v>22</v>
      </c>
      <c r="AD122" s="30">
        <f t="shared" si="237"/>
        <v>2112</v>
      </c>
      <c r="AE122" s="29">
        <f t="shared" si="225"/>
        <v>130</v>
      </c>
      <c r="AF122" s="31">
        <f>H122+J122+L122+N122+P122+R122+T122+V122+X122+Z122+AB122+AD122</f>
        <v>22944</v>
      </c>
      <c r="AG122" s="68">
        <f t="shared" si="238"/>
        <v>22944</v>
      </c>
      <c r="AH122" s="32" t="s">
        <v>205</v>
      </c>
      <c r="AI122" s="33" t="s">
        <v>55</v>
      </c>
    </row>
    <row r="123" spans="1:35" s="28" customFormat="1" ht="25.5" x14ac:dyDescent="0.25">
      <c r="A123" s="72"/>
      <c r="B123" s="72"/>
      <c r="C123" s="24" t="s">
        <v>65</v>
      </c>
      <c r="D123" s="21">
        <v>4</v>
      </c>
      <c r="E123" s="29">
        <v>12</v>
      </c>
      <c r="F123" s="29">
        <f t="shared" si="140"/>
        <v>48</v>
      </c>
      <c r="G123" s="29">
        <v>0</v>
      </c>
      <c r="H123" s="29">
        <f>G123*F123</f>
        <v>0</v>
      </c>
      <c r="I123" s="29">
        <v>8</v>
      </c>
      <c r="J123" s="29">
        <f t="shared" si="239"/>
        <v>384</v>
      </c>
      <c r="K123" s="29">
        <v>10</v>
      </c>
      <c r="L123" s="29">
        <f t="shared" si="228"/>
        <v>480</v>
      </c>
      <c r="M123" s="29">
        <v>8</v>
      </c>
      <c r="N123" s="29">
        <f t="shared" si="229"/>
        <v>384</v>
      </c>
      <c r="O123" s="29">
        <v>8</v>
      </c>
      <c r="P123" s="29">
        <f t="shared" si="230"/>
        <v>384</v>
      </c>
      <c r="Q123" s="29">
        <v>10</v>
      </c>
      <c r="R123" s="30">
        <f t="shared" si="231"/>
        <v>480</v>
      </c>
      <c r="S123" s="29">
        <v>8</v>
      </c>
      <c r="T123" s="30">
        <f t="shared" si="232"/>
        <v>384</v>
      </c>
      <c r="U123" s="29">
        <v>9</v>
      </c>
      <c r="V123" s="30">
        <f t="shared" si="233"/>
        <v>432</v>
      </c>
      <c r="W123" s="29">
        <v>9</v>
      </c>
      <c r="X123" s="30">
        <f t="shared" si="234"/>
        <v>432</v>
      </c>
      <c r="Y123" s="29">
        <v>8</v>
      </c>
      <c r="Z123" s="30">
        <f t="shared" si="235"/>
        <v>384</v>
      </c>
      <c r="AA123" s="29">
        <v>9</v>
      </c>
      <c r="AB123" s="30">
        <f t="shared" si="236"/>
        <v>432</v>
      </c>
      <c r="AC123" s="30">
        <v>9</v>
      </c>
      <c r="AD123" s="30">
        <f t="shared" si="237"/>
        <v>432</v>
      </c>
      <c r="AE123" s="29">
        <f>G123+I123+K123+M123+O123+Q123+S123+U123+W123+Y123+AA123+AC123</f>
        <v>96</v>
      </c>
      <c r="AF123" s="31">
        <f>H123+J123+L123+N123+P123+R123+T123+V123+X123+Z123++AB123+AD123</f>
        <v>4608</v>
      </c>
      <c r="AG123" s="68">
        <f t="shared" si="238"/>
        <v>4608</v>
      </c>
      <c r="AH123" s="32" t="s">
        <v>205</v>
      </c>
      <c r="AI123" s="33" t="s">
        <v>55</v>
      </c>
    </row>
    <row r="124" spans="1:35" s="28" customFormat="1" ht="25.5" x14ac:dyDescent="0.25">
      <c r="A124" s="72"/>
      <c r="B124" s="72"/>
      <c r="C124" s="24" t="s">
        <v>62</v>
      </c>
      <c r="D124" s="21">
        <v>5</v>
      </c>
      <c r="E124" s="29">
        <v>12</v>
      </c>
      <c r="F124" s="29">
        <f t="shared" si="140"/>
        <v>60</v>
      </c>
      <c r="G124" s="29">
        <v>0</v>
      </c>
      <c r="H124" s="29">
        <f>F124*G124</f>
        <v>0</v>
      </c>
      <c r="I124" s="29">
        <v>21</v>
      </c>
      <c r="J124" s="29">
        <f t="shared" si="239"/>
        <v>1260</v>
      </c>
      <c r="K124" s="29">
        <v>21</v>
      </c>
      <c r="L124" s="29">
        <f t="shared" si="228"/>
        <v>1260</v>
      </c>
      <c r="M124" s="29">
        <v>22</v>
      </c>
      <c r="N124" s="29">
        <f t="shared" si="229"/>
        <v>1320</v>
      </c>
      <c r="O124" s="29">
        <v>23</v>
      </c>
      <c r="P124" s="29">
        <f t="shared" si="230"/>
        <v>1380</v>
      </c>
      <c r="Q124" s="29">
        <v>20</v>
      </c>
      <c r="R124" s="30">
        <f t="shared" si="231"/>
        <v>1200</v>
      </c>
      <c r="S124" s="29">
        <v>23</v>
      </c>
      <c r="T124" s="30">
        <f t="shared" si="232"/>
        <v>1380</v>
      </c>
      <c r="U124" s="29">
        <v>22</v>
      </c>
      <c r="V124" s="30">
        <f t="shared" si="233"/>
        <v>1320</v>
      </c>
      <c r="W124" s="29">
        <v>21</v>
      </c>
      <c r="X124" s="30">
        <f t="shared" si="234"/>
        <v>1260</v>
      </c>
      <c r="Y124" s="29">
        <v>23</v>
      </c>
      <c r="Z124" s="30">
        <f t="shared" si="235"/>
        <v>1380</v>
      </c>
      <c r="AA124" s="29">
        <v>21</v>
      </c>
      <c r="AB124" s="30">
        <f t="shared" si="236"/>
        <v>1260</v>
      </c>
      <c r="AC124" s="30">
        <v>22</v>
      </c>
      <c r="AD124" s="30">
        <f t="shared" si="237"/>
        <v>1320</v>
      </c>
      <c r="AE124" s="29">
        <f t="shared" si="225"/>
        <v>130</v>
      </c>
      <c r="AF124" s="31">
        <f>H124+J124+L124+N124+P124+R124+T124+V124+X124+Z124+AB124+AD124</f>
        <v>14340</v>
      </c>
      <c r="AG124" s="68">
        <f t="shared" si="238"/>
        <v>14340</v>
      </c>
      <c r="AH124" s="32" t="s">
        <v>205</v>
      </c>
      <c r="AI124" s="33" t="s">
        <v>55</v>
      </c>
    </row>
    <row r="125" spans="1:35" s="28" customFormat="1" ht="25.5" x14ac:dyDescent="0.25">
      <c r="A125" s="72"/>
      <c r="B125" s="72"/>
      <c r="C125" s="24" t="s">
        <v>66</v>
      </c>
      <c r="D125" s="21">
        <v>4</v>
      </c>
      <c r="E125" s="29">
        <v>12</v>
      </c>
      <c r="F125" s="29">
        <f t="shared" si="140"/>
        <v>48</v>
      </c>
      <c r="G125" s="29">
        <v>0</v>
      </c>
      <c r="H125" s="29">
        <f>G125*F125</f>
        <v>0</v>
      </c>
      <c r="I125" s="29">
        <v>8</v>
      </c>
      <c r="J125" s="29">
        <f t="shared" si="239"/>
        <v>384</v>
      </c>
      <c r="K125" s="29">
        <v>10</v>
      </c>
      <c r="L125" s="29">
        <f t="shared" si="228"/>
        <v>480</v>
      </c>
      <c r="M125" s="29">
        <v>8</v>
      </c>
      <c r="N125" s="29">
        <f t="shared" si="229"/>
        <v>384</v>
      </c>
      <c r="O125" s="29">
        <v>8</v>
      </c>
      <c r="P125" s="29">
        <f t="shared" si="230"/>
        <v>384</v>
      </c>
      <c r="Q125" s="29">
        <v>10</v>
      </c>
      <c r="R125" s="30">
        <f t="shared" si="231"/>
        <v>480</v>
      </c>
      <c r="S125" s="29">
        <v>8</v>
      </c>
      <c r="T125" s="30">
        <f t="shared" si="232"/>
        <v>384</v>
      </c>
      <c r="U125" s="29">
        <v>9</v>
      </c>
      <c r="V125" s="30">
        <f t="shared" si="233"/>
        <v>432</v>
      </c>
      <c r="W125" s="29">
        <v>9</v>
      </c>
      <c r="X125" s="30">
        <f t="shared" si="234"/>
        <v>432</v>
      </c>
      <c r="Y125" s="29">
        <v>8</v>
      </c>
      <c r="Z125" s="30">
        <f t="shared" si="235"/>
        <v>384</v>
      </c>
      <c r="AA125" s="29">
        <v>9</v>
      </c>
      <c r="AB125" s="30">
        <f t="shared" si="236"/>
        <v>432</v>
      </c>
      <c r="AC125" s="30">
        <v>9</v>
      </c>
      <c r="AD125" s="30">
        <f t="shared" si="237"/>
        <v>432</v>
      </c>
      <c r="AE125" s="29">
        <f>G125+I125+K125+M125+O125+Q125+S125+U125+W125+Y125+AA125+AC125</f>
        <v>96</v>
      </c>
      <c r="AF125" s="31">
        <f>H125+J125+L125+N125+P125+R125+T125+V125+X125+Z125++AB125+AD125</f>
        <v>4608</v>
      </c>
      <c r="AG125" s="68">
        <f t="shared" si="238"/>
        <v>4608</v>
      </c>
      <c r="AH125" s="32" t="s">
        <v>205</v>
      </c>
      <c r="AI125" s="33" t="s">
        <v>55</v>
      </c>
    </row>
    <row r="126" spans="1:35" s="28" customFormat="1" ht="25.5" x14ac:dyDescent="0.25">
      <c r="A126" s="72" t="s">
        <v>63</v>
      </c>
      <c r="B126" s="72" t="s">
        <v>121</v>
      </c>
      <c r="C126" s="24" t="s">
        <v>15</v>
      </c>
      <c r="D126" s="21">
        <v>6</v>
      </c>
      <c r="E126" s="29">
        <v>12</v>
      </c>
      <c r="F126" s="29">
        <f t="shared" si="140"/>
        <v>72</v>
      </c>
      <c r="G126" s="29">
        <v>0</v>
      </c>
      <c r="H126" s="29">
        <f>F126*G126</f>
        <v>0</v>
      </c>
      <c r="I126" s="29">
        <v>21</v>
      </c>
      <c r="J126" s="29">
        <f t="shared" si="239"/>
        <v>1512</v>
      </c>
      <c r="K126" s="29">
        <v>21</v>
      </c>
      <c r="L126" s="29">
        <f t="shared" si="228"/>
        <v>1512</v>
      </c>
      <c r="M126" s="29">
        <v>22</v>
      </c>
      <c r="N126" s="29">
        <f t="shared" si="229"/>
        <v>1584</v>
      </c>
      <c r="O126" s="29">
        <v>23</v>
      </c>
      <c r="P126" s="29">
        <f t="shared" si="230"/>
        <v>1656</v>
      </c>
      <c r="Q126" s="29">
        <v>20</v>
      </c>
      <c r="R126" s="30">
        <f t="shared" si="231"/>
        <v>1440</v>
      </c>
      <c r="S126" s="29">
        <v>23</v>
      </c>
      <c r="T126" s="30">
        <f t="shared" si="232"/>
        <v>1656</v>
      </c>
      <c r="U126" s="29">
        <v>22</v>
      </c>
      <c r="V126" s="30">
        <f t="shared" si="233"/>
        <v>1584</v>
      </c>
      <c r="W126" s="29">
        <v>21</v>
      </c>
      <c r="X126" s="30">
        <f t="shared" si="234"/>
        <v>1512</v>
      </c>
      <c r="Y126" s="29">
        <v>23</v>
      </c>
      <c r="Z126" s="30">
        <f t="shared" si="235"/>
        <v>1656</v>
      </c>
      <c r="AA126" s="29">
        <v>21</v>
      </c>
      <c r="AB126" s="30">
        <f t="shared" si="236"/>
        <v>1512</v>
      </c>
      <c r="AC126" s="30">
        <v>22</v>
      </c>
      <c r="AD126" s="30">
        <f t="shared" si="237"/>
        <v>1584</v>
      </c>
      <c r="AE126" s="29">
        <f t="shared" si="225"/>
        <v>130</v>
      </c>
      <c r="AF126" s="31">
        <f>H126+J126+L126+N126+P126+R126+T126+V126+X126+Z126+AB126+AD126</f>
        <v>17208</v>
      </c>
      <c r="AG126" s="68">
        <f t="shared" si="238"/>
        <v>17208</v>
      </c>
      <c r="AH126" s="32" t="s">
        <v>205</v>
      </c>
      <c r="AI126" s="33" t="s">
        <v>58</v>
      </c>
    </row>
    <row r="127" spans="1:35" s="28" customFormat="1" ht="25.5" x14ac:dyDescent="0.25">
      <c r="A127" s="72"/>
      <c r="B127" s="72"/>
      <c r="C127" s="24" t="s">
        <v>65</v>
      </c>
      <c r="D127" s="21">
        <v>3</v>
      </c>
      <c r="E127" s="29">
        <v>12</v>
      </c>
      <c r="F127" s="29">
        <f t="shared" si="140"/>
        <v>36</v>
      </c>
      <c r="G127" s="29">
        <v>0</v>
      </c>
      <c r="H127" s="29">
        <f>G127*F127</f>
        <v>0</v>
      </c>
      <c r="I127" s="29">
        <v>8</v>
      </c>
      <c r="J127" s="29">
        <f t="shared" si="239"/>
        <v>288</v>
      </c>
      <c r="K127" s="29">
        <v>10</v>
      </c>
      <c r="L127" s="29">
        <f t="shared" si="228"/>
        <v>360</v>
      </c>
      <c r="M127" s="29">
        <v>8</v>
      </c>
      <c r="N127" s="29">
        <f t="shared" si="229"/>
        <v>288</v>
      </c>
      <c r="O127" s="29">
        <v>8</v>
      </c>
      <c r="P127" s="29">
        <f t="shared" si="230"/>
        <v>288</v>
      </c>
      <c r="Q127" s="29">
        <v>10</v>
      </c>
      <c r="R127" s="30">
        <f t="shared" si="231"/>
        <v>360</v>
      </c>
      <c r="S127" s="29">
        <v>8</v>
      </c>
      <c r="T127" s="30">
        <f t="shared" si="232"/>
        <v>288</v>
      </c>
      <c r="U127" s="29">
        <v>9</v>
      </c>
      <c r="V127" s="30">
        <f t="shared" si="233"/>
        <v>324</v>
      </c>
      <c r="W127" s="29">
        <v>9</v>
      </c>
      <c r="X127" s="30">
        <f t="shared" si="234"/>
        <v>324</v>
      </c>
      <c r="Y127" s="29">
        <v>8</v>
      </c>
      <c r="Z127" s="30">
        <f t="shared" si="235"/>
        <v>288</v>
      </c>
      <c r="AA127" s="29">
        <v>9</v>
      </c>
      <c r="AB127" s="30">
        <f t="shared" si="236"/>
        <v>324</v>
      </c>
      <c r="AC127" s="30">
        <v>9</v>
      </c>
      <c r="AD127" s="30">
        <f t="shared" si="237"/>
        <v>324</v>
      </c>
      <c r="AE127" s="29">
        <f>G127+I127+K127+M127+O127+Q127+S127+U127+W127+Y127+AA127+AC127</f>
        <v>96</v>
      </c>
      <c r="AF127" s="31">
        <f>H127+J127+L127+N127+P127+R127+T127+V127+X127+Z127++AB127+AD127</f>
        <v>3456</v>
      </c>
      <c r="AG127" s="68">
        <f t="shared" si="238"/>
        <v>3456</v>
      </c>
      <c r="AH127" s="32" t="s">
        <v>205</v>
      </c>
      <c r="AI127" s="33" t="s">
        <v>58</v>
      </c>
    </row>
    <row r="128" spans="1:35" s="28" customFormat="1" ht="25.5" x14ac:dyDescent="0.25">
      <c r="A128" s="72"/>
      <c r="B128" s="72"/>
      <c r="C128" s="24" t="s">
        <v>62</v>
      </c>
      <c r="D128" s="21">
        <v>4</v>
      </c>
      <c r="E128" s="29">
        <v>12</v>
      </c>
      <c r="F128" s="29">
        <f t="shared" si="140"/>
        <v>48</v>
      </c>
      <c r="G128" s="29">
        <v>0</v>
      </c>
      <c r="H128" s="29">
        <f>F128*G128</f>
        <v>0</v>
      </c>
      <c r="I128" s="29">
        <v>21</v>
      </c>
      <c r="J128" s="29">
        <f t="shared" si="239"/>
        <v>1008</v>
      </c>
      <c r="K128" s="29">
        <v>21</v>
      </c>
      <c r="L128" s="29">
        <f t="shared" si="228"/>
        <v>1008</v>
      </c>
      <c r="M128" s="29">
        <v>22</v>
      </c>
      <c r="N128" s="29">
        <f t="shared" si="229"/>
        <v>1056</v>
      </c>
      <c r="O128" s="29">
        <v>23</v>
      </c>
      <c r="P128" s="29">
        <f t="shared" si="230"/>
        <v>1104</v>
      </c>
      <c r="Q128" s="29">
        <v>20</v>
      </c>
      <c r="R128" s="30">
        <f t="shared" si="231"/>
        <v>960</v>
      </c>
      <c r="S128" s="29">
        <v>23</v>
      </c>
      <c r="T128" s="30">
        <f t="shared" si="232"/>
        <v>1104</v>
      </c>
      <c r="U128" s="29">
        <v>22</v>
      </c>
      <c r="V128" s="30">
        <f t="shared" si="233"/>
        <v>1056</v>
      </c>
      <c r="W128" s="29">
        <v>21</v>
      </c>
      <c r="X128" s="30">
        <f t="shared" si="234"/>
        <v>1008</v>
      </c>
      <c r="Y128" s="29">
        <v>23</v>
      </c>
      <c r="Z128" s="30">
        <f t="shared" si="235"/>
        <v>1104</v>
      </c>
      <c r="AA128" s="29">
        <v>21</v>
      </c>
      <c r="AB128" s="30">
        <f t="shared" si="236"/>
        <v>1008</v>
      </c>
      <c r="AC128" s="30">
        <v>22</v>
      </c>
      <c r="AD128" s="30">
        <f t="shared" si="237"/>
        <v>1056</v>
      </c>
      <c r="AE128" s="29">
        <f t="shared" si="225"/>
        <v>130</v>
      </c>
      <c r="AF128" s="31">
        <f>H128+J128+L128+N128+P128+R128+T128+V128+X128+Z128+AB128+AD128</f>
        <v>11472</v>
      </c>
      <c r="AG128" s="68">
        <f t="shared" si="238"/>
        <v>11472</v>
      </c>
      <c r="AH128" s="32" t="s">
        <v>205</v>
      </c>
      <c r="AI128" s="33" t="s">
        <v>58</v>
      </c>
    </row>
    <row r="129" spans="1:35" s="28" customFormat="1" ht="25.5" x14ac:dyDescent="0.25">
      <c r="A129" s="72"/>
      <c r="B129" s="72"/>
      <c r="C129" s="24" t="s">
        <v>66</v>
      </c>
      <c r="D129" s="21">
        <v>3</v>
      </c>
      <c r="E129" s="29">
        <v>12</v>
      </c>
      <c r="F129" s="29">
        <f t="shared" si="140"/>
        <v>36</v>
      </c>
      <c r="G129" s="29">
        <v>0</v>
      </c>
      <c r="H129" s="29">
        <f>G129*F129</f>
        <v>0</v>
      </c>
      <c r="I129" s="29">
        <v>8</v>
      </c>
      <c r="J129" s="29">
        <f t="shared" si="239"/>
        <v>288</v>
      </c>
      <c r="K129" s="29">
        <v>10</v>
      </c>
      <c r="L129" s="29">
        <f t="shared" si="228"/>
        <v>360</v>
      </c>
      <c r="M129" s="29">
        <v>8</v>
      </c>
      <c r="N129" s="29">
        <f t="shared" si="229"/>
        <v>288</v>
      </c>
      <c r="O129" s="29">
        <v>8</v>
      </c>
      <c r="P129" s="29">
        <f t="shared" si="230"/>
        <v>288</v>
      </c>
      <c r="Q129" s="29">
        <v>10</v>
      </c>
      <c r="R129" s="30">
        <f t="shared" si="231"/>
        <v>360</v>
      </c>
      <c r="S129" s="29">
        <v>8</v>
      </c>
      <c r="T129" s="30">
        <f t="shared" si="232"/>
        <v>288</v>
      </c>
      <c r="U129" s="29">
        <v>9</v>
      </c>
      <c r="V129" s="30">
        <f t="shared" si="233"/>
        <v>324</v>
      </c>
      <c r="W129" s="29">
        <v>9</v>
      </c>
      <c r="X129" s="30">
        <f t="shared" si="234"/>
        <v>324</v>
      </c>
      <c r="Y129" s="29">
        <v>8</v>
      </c>
      <c r="Z129" s="30">
        <f t="shared" si="235"/>
        <v>288</v>
      </c>
      <c r="AA129" s="29">
        <v>9</v>
      </c>
      <c r="AB129" s="30">
        <f t="shared" si="236"/>
        <v>324</v>
      </c>
      <c r="AC129" s="30">
        <v>9</v>
      </c>
      <c r="AD129" s="30">
        <f t="shared" si="237"/>
        <v>324</v>
      </c>
      <c r="AE129" s="29">
        <f>G129+I129+K129+M129+O129+Q129+S129+U129+W129+Y129+AA129+AC129</f>
        <v>96</v>
      </c>
      <c r="AF129" s="31">
        <f>H129+J129+L129+N129+P129+R129+T129+V129+X129+Z129++AB129+AD129</f>
        <v>3456</v>
      </c>
      <c r="AG129" s="68">
        <f t="shared" si="238"/>
        <v>3456</v>
      </c>
      <c r="AH129" s="32" t="s">
        <v>205</v>
      </c>
      <c r="AI129" s="33" t="s">
        <v>58</v>
      </c>
    </row>
    <row r="130" spans="1:35" s="28" customFormat="1" ht="25.5" x14ac:dyDescent="0.25">
      <c r="A130" s="72" t="s">
        <v>163</v>
      </c>
      <c r="B130" s="72" t="s">
        <v>124</v>
      </c>
      <c r="C130" s="24" t="s">
        <v>15</v>
      </c>
      <c r="D130" s="21">
        <v>3</v>
      </c>
      <c r="E130" s="29">
        <v>12</v>
      </c>
      <c r="F130" s="29">
        <f t="shared" si="140"/>
        <v>36</v>
      </c>
      <c r="G130" s="29">
        <v>0</v>
      </c>
      <c r="H130" s="29">
        <f>F130*G130</f>
        <v>0</v>
      </c>
      <c r="I130" s="29">
        <v>21</v>
      </c>
      <c r="J130" s="29">
        <f t="shared" si="239"/>
        <v>756</v>
      </c>
      <c r="K130" s="29">
        <v>21</v>
      </c>
      <c r="L130" s="29">
        <f t="shared" si="228"/>
        <v>756</v>
      </c>
      <c r="M130" s="29">
        <v>22</v>
      </c>
      <c r="N130" s="29">
        <f t="shared" si="229"/>
        <v>792</v>
      </c>
      <c r="O130" s="29">
        <v>23</v>
      </c>
      <c r="P130" s="29">
        <f t="shared" si="230"/>
        <v>828</v>
      </c>
      <c r="Q130" s="29">
        <v>20</v>
      </c>
      <c r="R130" s="30">
        <f t="shared" si="231"/>
        <v>720</v>
      </c>
      <c r="S130" s="29">
        <v>23</v>
      </c>
      <c r="T130" s="30">
        <f t="shared" si="232"/>
        <v>828</v>
      </c>
      <c r="U130" s="29">
        <v>22</v>
      </c>
      <c r="V130" s="30">
        <f t="shared" si="233"/>
        <v>792</v>
      </c>
      <c r="W130" s="29">
        <v>21</v>
      </c>
      <c r="X130" s="30">
        <f t="shared" si="234"/>
        <v>756</v>
      </c>
      <c r="Y130" s="29">
        <v>23</v>
      </c>
      <c r="Z130" s="30">
        <f t="shared" si="235"/>
        <v>828</v>
      </c>
      <c r="AA130" s="29">
        <v>21</v>
      </c>
      <c r="AB130" s="30">
        <f t="shared" si="236"/>
        <v>756</v>
      </c>
      <c r="AC130" s="30">
        <v>22</v>
      </c>
      <c r="AD130" s="30">
        <f t="shared" si="237"/>
        <v>792</v>
      </c>
      <c r="AE130" s="29">
        <f t="shared" si="225"/>
        <v>130</v>
      </c>
      <c r="AF130" s="31">
        <f>H130+J130+L130+N130+P130+R130+T130+V130+X130+Z130+AB130+AD130</f>
        <v>8604</v>
      </c>
      <c r="AG130" s="68">
        <f t="shared" si="238"/>
        <v>8604</v>
      </c>
      <c r="AH130" s="32" t="s">
        <v>205</v>
      </c>
      <c r="AI130" s="33" t="s">
        <v>57</v>
      </c>
    </row>
    <row r="131" spans="1:35" s="28" customFormat="1" ht="25.5" x14ac:dyDescent="0.25">
      <c r="A131" s="72"/>
      <c r="B131" s="72"/>
      <c r="C131" s="24" t="s">
        <v>65</v>
      </c>
      <c r="D131" s="21">
        <v>2</v>
      </c>
      <c r="E131" s="29">
        <v>12</v>
      </c>
      <c r="F131" s="29">
        <f t="shared" si="140"/>
        <v>24</v>
      </c>
      <c r="G131" s="29">
        <v>0</v>
      </c>
      <c r="H131" s="29">
        <f>G131*F131</f>
        <v>0</v>
      </c>
      <c r="I131" s="29">
        <v>8</v>
      </c>
      <c r="J131" s="29">
        <f t="shared" si="239"/>
        <v>192</v>
      </c>
      <c r="K131" s="29">
        <v>10</v>
      </c>
      <c r="L131" s="29">
        <f t="shared" si="228"/>
        <v>240</v>
      </c>
      <c r="M131" s="29">
        <v>8</v>
      </c>
      <c r="N131" s="29">
        <f t="shared" si="229"/>
        <v>192</v>
      </c>
      <c r="O131" s="29">
        <v>8</v>
      </c>
      <c r="P131" s="29">
        <f t="shared" si="230"/>
        <v>192</v>
      </c>
      <c r="Q131" s="29">
        <v>10</v>
      </c>
      <c r="R131" s="30">
        <f t="shared" si="231"/>
        <v>240</v>
      </c>
      <c r="S131" s="29">
        <v>8</v>
      </c>
      <c r="T131" s="30">
        <f t="shared" si="232"/>
        <v>192</v>
      </c>
      <c r="U131" s="29">
        <v>9</v>
      </c>
      <c r="V131" s="30">
        <f t="shared" si="233"/>
        <v>216</v>
      </c>
      <c r="W131" s="29">
        <v>9</v>
      </c>
      <c r="X131" s="30">
        <f t="shared" si="234"/>
        <v>216</v>
      </c>
      <c r="Y131" s="29">
        <v>8</v>
      </c>
      <c r="Z131" s="30">
        <f t="shared" si="235"/>
        <v>192</v>
      </c>
      <c r="AA131" s="29">
        <v>9</v>
      </c>
      <c r="AB131" s="30">
        <f t="shared" si="236"/>
        <v>216</v>
      </c>
      <c r="AC131" s="30">
        <v>9</v>
      </c>
      <c r="AD131" s="30">
        <f t="shared" si="237"/>
        <v>216</v>
      </c>
      <c r="AE131" s="29">
        <f>G131+I131+K131+M131+O131+Q131+S131+U131+W131+Y131+AA131+AC131</f>
        <v>96</v>
      </c>
      <c r="AF131" s="31">
        <f>H131+J131+L131+N131+P131+R131+T131+V131+X131+Z131++AB131+AD131</f>
        <v>2304</v>
      </c>
      <c r="AG131" s="68">
        <f t="shared" si="238"/>
        <v>2304</v>
      </c>
      <c r="AH131" s="32" t="s">
        <v>205</v>
      </c>
      <c r="AI131" s="33" t="s">
        <v>57</v>
      </c>
    </row>
    <row r="132" spans="1:35" s="28" customFormat="1" ht="25.5" x14ac:dyDescent="0.25">
      <c r="A132" s="72"/>
      <c r="B132" s="72"/>
      <c r="C132" s="24" t="s">
        <v>62</v>
      </c>
      <c r="D132" s="21">
        <v>3</v>
      </c>
      <c r="E132" s="29">
        <v>12</v>
      </c>
      <c r="F132" s="29">
        <f t="shared" si="140"/>
        <v>36</v>
      </c>
      <c r="G132" s="29">
        <v>0</v>
      </c>
      <c r="H132" s="29">
        <f>F132*G132</f>
        <v>0</v>
      </c>
      <c r="I132" s="29">
        <v>21</v>
      </c>
      <c r="J132" s="29">
        <f t="shared" si="239"/>
        <v>756</v>
      </c>
      <c r="K132" s="29">
        <v>21</v>
      </c>
      <c r="L132" s="29">
        <f t="shared" si="228"/>
        <v>756</v>
      </c>
      <c r="M132" s="29">
        <v>22</v>
      </c>
      <c r="N132" s="29">
        <f t="shared" si="229"/>
        <v>792</v>
      </c>
      <c r="O132" s="29">
        <v>23</v>
      </c>
      <c r="P132" s="29">
        <f t="shared" si="230"/>
        <v>828</v>
      </c>
      <c r="Q132" s="29">
        <v>20</v>
      </c>
      <c r="R132" s="30">
        <f t="shared" si="231"/>
        <v>720</v>
      </c>
      <c r="S132" s="29">
        <v>23</v>
      </c>
      <c r="T132" s="30">
        <f t="shared" si="232"/>
        <v>828</v>
      </c>
      <c r="U132" s="29">
        <v>22</v>
      </c>
      <c r="V132" s="30">
        <f t="shared" si="233"/>
        <v>792</v>
      </c>
      <c r="W132" s="29">
        <v>21</v>
      </c>
      <c r="X132" s="30">
        <f t="shared" si="234"/>
        <v>756</v>
      </c>
      <c r="Y132" s="29">
        <v>23</v>
      </c>
      <c r="Z132" s="30">
        <f t="shared" si="235"/>
        <v>828</v>
      </c>
      <c r="AA132" s="29">
        <v>21</v>
      </c>
      <c r="AB132" s="30">
        <f t="shared" si="236"/>
        <v>756</v>
      </c>
      <c r="AC132" s="30">
        <v>22</v>
      </c>
      <c r="AD132" s="30">
        <f t="shared" si="237"/>
        <v>792</v>
      </c>
      <c r="AE132" s="29">
        <f t="shared" si="225"/>
        <v>130</v>
      </c>
      <c r="AF132" s="31">
        <f>H132+J132+L132+N132+P132+R132+T132+V132+X132+Z132+AB132+AD132</f>
        <v>8604</v>
      </c>
      <c r="AG132" s="68">
        <f t="shared" si="238"/>
        <v>8604</v>
      </c>
      <c r="AH132" s="32" t="s">
        <v>205</v>
      </c>
      <c r="AI132" s="33" t="s">
        <v>57</v>
      </c>
    </row>
    <row r="133" spans="1:35" s="28" customFormat="1" ht="25.5" x14ac:dyDescent="0.25">
      <c r="A133" s="72"/>
      <c r="B133" s="72"/>
      <c r="C133" s="24" t="s">
        <v>66</v>
      </c>
      <c r="D133" s="21">
        <v>2</v>
      </c>
      <c r="E133" s="29">
        <v>12</v>
      </c>
      <c r="F133" s="29">
        <f t="shared" si="140"/>
        <v>24</v>
      </c>
      <c r="G133" s="29">
        <v>0</v>
      </c>
      <c r="H133" s="29">
        <f>G133*F133</f>
        <v>0</v>
      </c>
      <c r="I133" s="29">
        <v>8</v>
      </c>
      <c r="J133" s="29">
        <f t="shared" si="239"/>
        <v>192</v>
      </c>
      <c r="K133" s="29">
        <v>10</v>
      </c>
      <c r="L133" s="29">
        <f t="shared" si="228"/>
        <v>240</v>
      </c>
      <c r="M133" s="29">
        <v>8</v>
      </c>
      <c r="N133" s="29">
        <f t="shared" si="229"/>
        <v>192</v>
      </c>
      <c r="O133" s="29">
        <v>8</v>
      </c>
      <c r="P133" s="29">
        <f t="shared" si="230"/>
        <v>192</v>
      </c>
      <c r="Q133" s="29">
        <v>10</v>
      </c>
      <c r="R133" s="30">
        <f t="shared" si="231"/>
        <v>240</v>
      </c>
      <c r="S133" s="29">
        <v>8</v>
      </c>
      <c r="T133" s="30">
        <f t="shared" si="232"/>
        <v>192</v>
      </c>
      <c r="U133" s="29">
        <v>9</v>
      </c>
      <c r="V133" s="30">
        <f t="shared" si="233"/>
        <v>216</v>
      </c>
      <c r="W133" s="29">
        <v>9</v>
      </c>
      <c r="X133" s="30">
        <f t="shared" si="234"/>
        <v>216</v>
      </c>
      <c r="Y133" s="29">
        <v>8</v>
      </c>
      <c r="Z133" s="30">
        <f t="shared" si="235"/>
        <v>192</v>
      </c>
      <c r="AA133" s="29">
        <v>9</v>
      </c>
      <c r="AB133" s="30">
        <f t="shared" si="236"/>
        <v>216</v>
      </c>
      <c r="AC133" s="30">
        <v>9</v>
      </c>
      <c r="AD133" s="30">
        <f t="shared" si="237"/>
        <v>216</v>
      </c>
      <c r="AE133" s="29">
        <f>G133+I133+K133+M133+O133+Q133+S133+U133+W133+Y133+AA133+AC133</f>
        <v>96</v>
      </c>
      <c r="AF133" s="31">
        <f>H133+J133+L133+N133+P133+R133+T133+V133+X133+Z133++AB133+AD133</f>
        <v>2304</v>
      </c>
      <c r="AG133" s="68">
        <f t="shared" si="238"/>
        <v>2304</v>
      </c>
      <c r="AH133" s="32" t="s">
        <v>205</v>
      </c>
      <c r="AI133" s="33" t="s">
        <v>57</v>
      </c>
    </row>
    <row r="134" spans="1:35" s="28" customFormat="1" ht="25.5" x14ac:dyDescent="0.25">
      <c r="A134" s="72" t="s">
        <v>49</v>
      </c>
      <c r="B134" s="72" t="s">
        <v>125</v>
      </c>
      <c r="C134" s="24" t="s">
        <v>11</v>
      </c>
      <c r="D134" s="21">
        <v>5</v>
      </c>
      <c r="E134" s="29">
        <v>12</v>
      </c>
      <c r="F134" s="29">
        <f t="shared" si="140"/>
        <v>60</v>
      </c>
      <c r="G134" s="29">
        <v>0</v>
      </c>
      <c r="H134" s="29">
        <f>G134*F134</f>
        <v>0</v>
      </c>
      <c r="I134" s="29">
        <v>29</v>
      </c>
      <c r="J134" s="29">
        <f t="shared" si="239"/>
        <v>1740</v>
      </c>
      <c r="K134" s="29">
        <v>31</v>
      </c>
      <c r="L134" s="29">
        <f t="shared" ref="L134:L135" si="240">K134*F134</f>
        <v>1860</v>
      </c>
      <c r="M134" s="29">
        <v>30</v>
      </c>
      <c r="N134" s="29">
        <f t="shared" ref="N134:N135" si="241">M134*F134</f>
        <v>1800</v>
      </c>
      <c r="O134" s="29">
        <v>31</v>
      </c>
      <c r="P134" s="29">
        <f t="shared" ref="P134:P135" si="242">O134*F134</f>
        <v>1860</v>
      </c>
      <c r="Q134" s="29">
        <v>30</v>
      </c>
      <c r="R134" s="30">
        <f t="shared" ref="R134:R135" si="243">Q134*F134</f>
        <v>1800</v>
      </c>
      <c r="S134" s="29">
        <v>31</v>
      </c>
      <c r="T134" s="30">
        <f t="shared" ref="T134:T135" si="244">S134*F134</f>
        <v>1860</v>
      </c>
      <c r="U134" s="29">
        <v>31</v>
      </c>
      <c r="V134" s="30">
        <f t="shared" ref="V134:V135" si="245">U134*F134</f>
        <v>1860</v>
      </c>
      <c r="W134" s="29">
        <v>30</v>
      </c>
      <c r="X134" s="30">
        <f t="shared" ref="X134:X135" si="246">W134*F134</f>
        <v>1800</v>
      </c>
      <c r="Y134" s="29">
        <v>31</v>
      </c>
      <c r="Z134" s="30">
        <f t="shared" ref="Z134:Z135" si="247">Y134*F134</f>
        <v>1860</v>
      </c>
      <c r="AA134" s="29">
        <v>30</v>
      </c>
      <c r="AB134" s="30">
        <f t="shared" ref="AB134:AB135" si="248">AA134*F134</f>
        <v>1800</v>
      </c>
      <c r="AC134" s="30">
        <v>31</v>
      </c>
      <c r="AD134" s="30">
        <f t="shared" ref="AD134:AD135" si="249">AC134*F134</f>
        <v>1860</v>
      </c>
      <c r="AE134" s="29">
        <f t="shared" ref="AE134:AE135" si="250">G134+I134+K134+M134+O134+Q134+S134+U134+W134+Y134+AA134+AC134</f>
        <v>335</v>
      </c>
      <c r="AF134" s="31">
        <f t="shared" ref="AF134:AF135" si="251">H134+J134+L134+N134+P134+R134+T134+V134+X134+Z134+AB134+AD134</f>
        <v>20100</v>
      </c>
      <c r="AG134" s="68">
        <f t="shared" ref="AG134:AG138" si="252">H134+J134+L134+N134+P134+R134+T134+V134+X134+Z134+AB134+AD134</f>
        <v>20100</v>
      </c>
      <c r="AH134" s="32" t="s">
        <v>205</v>
      </c>
      <c r="AI134" s="33" t="s">
        <v>56</v>
      </c>
    </row>
    <row r="135" spans="1:35" s="28" customFormat="1" ht="25.5" x14ac:dyDescent="0.25">
      <c r="A135" s="72"/>
      <c r="B135" s="72"/>
      <c r="C135" s="24" t="s">
        <v>20</v>
      </c>
      <c r="D135" s="29">
        <v>5</v>
      </c>
      <c r="E135" s="29">
        <v>12</v>
      </c>
      <c r="F135" s="29">
        <f t="shared" si="140"/>
        <v>60</v>
      </c>
      <c r="G135" s="29">
        <v>0</v>
      </c>
      <c r="H135" s="29">
        <f>G135*F135</f>
        <v>0</v>
      </c>
      <c r="I135" s="29">
        <v>29</v>
      </c>
      <c r="J135" s="29">
        <f t="shared" si="239"/>
        <v>1740</v>
      </c>
      <c r="K135" s="29">
        <v>31</v>
      </c>
      <c r="L135" s="29">
        <f t="shared" si="240"/>
        <v>1860</v>
      </c>
      <c r="M135" s="29">
        <v>30</v>
      </c>
      <c r="N135" s="29">
        <f t="shared" si="241"/>
        <v>1800</v>
      </c>
      <c r="O135" s="29">
        <v>31</v>
      </c>
      <c r="P135" s="29">
        <f t="shared" si="242"/>
        <v>1860</v>
      </c>
      <c r="Q135" s="29">
        <v>30</v>
      </c>
      <c r="R135" s="30">
        <f t="shared" si="243"/>
        <v>1800</v>
      </c>
      <c r="S135" s="29">
        <v>31</v>
      </c>
      <c r="T135" s="30">
        <f t="shared" si="244"/>
        <v>1860</v>
      </c>
      <c r="U135" s="29">
        <v>31</v>
      </c>
      <c r="V135" s="30">
        <f t="shared" si="245"/>
        <v>1860</v>
      </c>
      <c r="W135" s="29">
        <v>30</v>
      </c>
      <c r="X135" s="30">
        <f t="shared" si="246"/>
        <v>1800</v>
      </c>
      <c r="Y135" s="29">
        <v>31</v>
      </c>
      <c r="Z135" s="30">
        <f t="shared" si="247"/>
        <v>1860</v>
      </c>
      <c r="AA135" s="29">
        <v>30</v>
      </c>
      <c r="AB135" s="30">
        <f t="shared" si="248"/>
        <v>1800</v>
      </c>
      <c r="AC135" s="30">
        <v>31</v>
      </c>
      <c r="AD135" s="30">
        <f t="shared" si="249"/>
        <v>1860</v>
      </c>
      <c r="AE135" s="29">
        <f t="shared" si="250"/>
        <v>335</v>
      </c>
      <c r="AF135" s="31">
        <f t="shared" si="251"/>
        <v>20100</v>
      </c>
      <c r="AG135" s="68">
        <f t="shared" si="252"/>
        <v>20100</v>
      </c>
      <c r="AH135" s="32" t="s">
        <v>205</v>
      </c>
      <c r="AI135" s="33" t="s">
        <v>56</v>
      </c>
    </row>
    <row r="136" spans="1:35" s="28" customFormat="1" ht="30.75" customHeight="1" x14ac:dyDescent="0.25">
      <c r="A136" s="81" t="s">
        <v>128</v>
      </c>
      <c r="B136" s="76" t="s">
        <v>230</v>
      </c>
      <c r="C136" s="24" t="s">
        <v>222</v>
      </c>
      <c r="D136" s="29">
        <v>1</v>
      </c>
      <c r="E136" s="29">
        <v>12</v>
      </c>
      <c r="F136" s="29">
        <v>12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0</v>
      </c>
      <c r="M136" s="29">
        <v>9</v>
      </c>
      <c r="N136" s="29">
        <f>M136*F136</f>
        <v>108</v>
      </c>
      <c r="O136" s="29">
        <v>9</v>
      </c>
      <c r="P136" s="29">
        <v>108</v>
      </c>
      <c r="Q136" s="29">
        <v>8</v>
      </c>
      <c r="R136" s="30">
        <f>Q136*F136</f>
        <v>96</v>
      </c>
      <c r="S136" s="29">
        <v>9</v>
      </c>
      <c r="T136" s="30">
        <f>S136*F136</f>
        <v>108</v>
      </c>
      <c r="U136" s="29">
        <v>9</v>
      </c>
      <c r="V136" s="30">
        <f>U136*F136</f>
        <v>108</v>
      </c>
      <c r="W136" s="29">
        <v>9</v>
      </c>
      <c r="X136" s="30">
        <f>W136*F136</f>
        <v>108</v>
      </c>
      <c r="Y136" s="29">
        <v>8</v>
      </c>
      <c r="Z136" s="30">
        <f>Y136*F136</f>
        <v>96</v>
      </c>
      <c r="AA136" s="29">
        <v>9</v>
      </c>
      <c r="AB136" s="30">
        <f>AA136*F136</f>
        <v>108</v>
      </c>
      <c r="AC136" s="30">
        <v>9</v>
      </c>
      <c r="AD136" s="30">
        <f>AC136*F136</f>
        <v>108</v>
      </c>
      <c r="AE136" s="29">
        <f>G136+I136+K136+M136+O136+Q136+S136+U136+W136+Y136+AA136+AC136</f>
        <v>79</v>
      </c>
      <c r="AF136" s="29">
        <f>H136+J136+L136+N136+P136+R136+T136+V136+X136+Z136+AB136+AD136</f>
        <v>948</v>
      </c>
      <c r="AG136" s="68">
        <v>948</v>
      </c>
      <c r="AH136" s="32" t="s">
        <v>209</v>
      </c>
      <c r="AI136" s="33" t="s">
        <v>55</v>
      </c>
    </row>
    <row r="137" spans="1:35" s="28" customFormat="1" ht="30.75" customHeight="1" x14ac:dyDescent="0.25">
      <c r="A137" s="82"/>
      <c r="B137" s="80"/>
      <c r="C137" s="24" t="s">
        <v>65</v>
      </c>
      <c r="D137" s="21">
        <v>1</v>
      </c>
      <c r="E137" s="29">
        <v>12</v>
      </c>
      <c r="F137" s="29">
        <v>12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29">
        <v>8</v>
      </c>
      <c r="N137" s="29">
        <v>96</v>
      </c>
      <c r="O137" s="29">
        <v>8</v>
      </c>
      <c r="P137" s="29">
        <v>96</v>
      </c>
      <c r="Q137" s="29">
        <v>10</v>
      </c>
      <c r="R137" s="30">
        <v>120</v>
      </c>
      <c r="S137" s="29">
        <v>8</v>
      </c>
      <c r="T137" s="30">
        <v>96</v>
      </c>
      <c r="U137" s="29">
        <v>9</v>
      </c>
      <c r="V137" s="30">
        <v>108</v>
      </c>
      <c r="W137" s="29">
        <v>9</v>
      </c>
      <c r="X137" s="30">
        <v>108</v>
      </c>
      <c r="Y137" s="29">
        <v>8</v>
      </c>
      <c r="Z137" s="30">
        <v>96</v>
      </c>
      <c r="AA137" s="29">
        <v>9</v>
      </c>
      <c r="AB137" s="30">
        <v>108</v>
      </c>
      <c r="AC137" s="30">
        <v>9</v>
      </c>
      <c r="AD137" s="30">
        <v>108</v>
      </c>
      <c r="AE137" s="29">
        <f>G137+I137+K137+M137+O137+Q137+S137+U137+W137+Y137+AA137+AC137</f>
        <v>78</v>
      </c>
      <c r="AF137" s="29"/>
      <c r="AG137" s="68">
        <v>948</v>
      </c>
      <c r="AH137" s="32" t="s">
        <v>209</v>
      </c>
      <c r="AI137" s="33" t="s">
        <v>55</v>
      </c>
    </row>
    <row r="138" spans="1:35" s="28" customFormat="1" ht="25.5" x14ac:dyDescent="0.25">
      <c r="A138" s="83"/>
      <c r="B138" s="77"/>
      <c r="C138" s="24" t="s">
        <v>232</v>
      </c>
      <c r="D138" s="21">
        <v>1</v>
      </c>
      <c r="E138" s="29">
        <v>12</v>
      </c>
      <c r="F138" s="29">
        <v>12</v>
      </c>
      <c r="G138" s="29">
        <v>0</v>
      </c>
      <c r="H138" s="29">
        <v>0</v>
      </c>
      <c r="I138" s="29">
        <v>0</v>
      </c>
      <c r="J138" s="29">
        <v>0</v>
      </c>
      <c r="K138" s="29">
        <v>0</v>
      </c>
      <c r="L138" s="29">
        <v>0</v>
      </c>
      <c r="M138" s="29">
        <v>8</v>
      </c>
      <c r="N138" s="29">
        <v>96</v>
      </c>
      <c r="O138" s="29">
        <v>8</v>
      </c>
      <c r="P138" s="29">
        <v>96</v>
      </c>
      <c r="Q138" s="29">
        <v>10</v>
      </c>
      <c r="R138" s="30">
        <v>120</v>
      </c>
      <c r="S138" s="29">
        <v>8</v>
      </c>
      <c r="T138" s="30">
        <v>96</v>
      </c>
      <c r="U138" s="29">
        <v>9</v>
      </c>
      <c r="V138" s="30">
        <v>108</v>
      </c>
      <c r="W138" s="29">
        <v>9</v>
      </c>
      <c r="X138" s="30">
        <v>108</v>
      </c>
      <c r="Y138" s="29">
        <v>8</v>
      </c>
      <c r="Z138" s="30">
        <v>96</v>
      </c>
      <c r="AA138" s="29">
        <v>9</v>
      </c>
      <c r="AB138" s="30">
        <v>108</v>
      </c>
      <c r="AC138" s="30">
        <v>9</v>
      </c>
      <c r="AD138" s="30">
        <v>108</v>
      </c>
      <c r="AE138" s="29">
        <v>78</v>
      </c>
      <c r="AF138" s="29">
        <v>936</v>
      </c>
      <c r="AG138" s="68">
        <f t="shared" si="252"/>
        <v>936</v>
      </c>
      <c r="AH138" s="32" t="s">
        <v>209</v>
      </c>
      <c r="AI138" s="33" t="s">
        <v>55</v>
      </c>
    </row>
    <row r="139" spans="1:35" s="28" customFormat="1" ht="51" customHeight="1" x14ac:dyDescent="0.25">
      <c r="A139" s="35" t="s">
        <v>127</v>
      </c>
      <c r="B139" s="35" t="s">
        <v>126</v>
      </c>
      <c r="C139" s="34" t="s">
        <v>11</v>
      </c>
      <c r="D139" s="21">
        <v>1</v>
      </c>
      <c r="E139" s="29">
        <v>12</v>
      </c>
      <c r="F139" s="29">
        <v>12</v>
      </c>
      <c r="G139" s="29">
        <v>0</v>
      </c>
      <c r="H139" s="29">
        <f t="shared" ref="H139" si="253">G139*F139</f>
        <v>0</v>
      </c>
      <c r="I139" s="29">
        <v>29</v>
      </c>
      <c r="J139" s="29">
        <f t="shared" ref="J139" si="254">I139*F139</f>
        <v>348</v>
      </c>
      <c r="K139" s="29">
        <v>31</v>
      </c>
      <c r="L139" s="29">
        <f t="shared" ref="L139" si="255">K139*F139</f>
        <v>372</v>
      </c>
      <c r="M139" s="29">
        <v>30</v>
      </c>
      <c r="N139" s="29">
        <f t="shared" ref="N139" si="256">M139*F139</f>
        <v>360</v>
      </c>
      <c r="O139" s="29">
        <v>31</v>
      </c>
      <c r="P139" s="29">
        <f t="shared" ref="P139" si="257">O139*F139</f>
        <v>372</v>
      </c>
      <c r="Q139" s="29">
        <v>30</v>
      </c>
      <c r="R139" s="30">
        <f t="shared" ref="R139" si="258">Q139*F139</f>
        <v>360</v>
      </c>
      <c r="S139" s="29">
        <v>31</v>
      </c>
      <c r="T139" s="30">
        <f t="shared" ref="T139" si="259">S139*F139</f>
        <v>372</v>
      </c>
      <c r="U139" s="29">
        <v>31</v>
      </c>
      <c r="V139" s="30">
        <f t="shared" ref="V139" si="260">U139*F139</f>
        <v>372</v>
      </c>
      <c r="W139" s="29">
        <v>30</v>
      </c>
      <c r="X139" s="30">
        <f t="shared" ref="X139" si="261">W139*F139</f>
        <v>360</v>
      </c>
      <c r="Y139" s="29">
        <v>31</v>
      </c>
      <c r="Z139" s="30">
        <f t="shared" ref="Z139" si="262">Y139*F139</f>
        <v>372</v>
      </c>
      <c r="AA139" s="29">
        <v>30</v>
      </c>
      <c r="AB139" s="30">
        <f t="shared" ref="AB139" si="263">AA139*F139</f>
        <v>360</v>
      </c>
      <c r="AC139" s="30">
        <v>31</v>
      </c>
      <c r="AD139" s="30">
        <f t="shared" ref="AD139" si="264">AC139*F139</f>
        <v>372</v>
      </c>
      <c r="AE139" s="29">
        <f t="shared" ref="AE139:AE141" si="265">G139+I139+K139+M139+O139+Q139+S139+U139+W139+Y139+AA139+AC139</f>
        <v>335</v>
      </c>
      <c r="AF139" s="31">
        <v>4392</v>
      </c>
      <c r="AG139" s="68">
        <f t="shared" ref="AG139:AG141" si="266">H139+J139+L139+N139+P139+R139+T139+V139+X139+Z139+AB139+AD139</f>
        <v>4020</v>
      </c>
      <c r="AH139" s="32" t="s">
        <v>209</v>
      </c>
      <c r="AI139" s="33" t="s">
        <v>58</v>
      </c>
    </row>
    <row r="140" spans="1:35" s="28" customFormat="1" ht="24" customHeight="1" x14ac:dyDescent="0.25">
      <c r="A140" s="76" t="s">
        <v>129</v>
      </c>
      <c r="B140" s="76" t="s">
        <v>132</v>
      </c>
      <c r="C140" s="24" t="s">
        <v>11</v>
      </c>
      <c r="D140" s="23">
        <v>1</v>
      </c>
      <c r="E140" s="42">
        <v>12</v>
      </c>
      <c r="F140" s="42">
        <f t="shared" si="140"/>
        <v>12</v>
      </c>
      <c r="G140" s="29">
        <v>0</v>
      </c>
      <c r="H140" s="29">
        <f>G140*F140</f>
        <v>0</v>
      </c>
      <c r="I140" s="29">
        <v>25</v>
      </c>
      <c r="J140" s="29">
        <f>I140*F140</f>
        <v>300</v>
      </c>
      <c r="K140" s="29">
        <v>26</v>
      </c>
      <c r="L140" s="29">
        <f>K140*F140</f>
        <v>312</v>
      </c>
      <c r="M140" s="29">
        <v>26</v>
      </c>
      <c r="N140" s="29">
        <f>M140*F140</f>
        <v>312</v>
      </c>
      <c r="O140" s="29">
        <v>27</v>
      </c>
      <c r="P140" s="29">
        <f>O140*F140</f>
        <v>324</v>
      </c>
      <c r="Q140" s="29">
        <v>25</v>
      </c>
      <c r="R140" s="30">
        <f>Q140*F140</f>
        <v>300</v>
      </c>
      <c r="S140" s="29">
        <v>27</v>
      </c>
      <c r="T140" s="30">
        <f>S140*F140</f>
        <v>324</v>
      </c>
      <c r="U140" s="29">
        <v>27</v>
      </c>
      <c r="V140" s="30">
        <f>U140*F140</f>
        <v>324</v>
      </c>
      <c r="W140" s="29">
        <v>25</v>
      </c>
      <c r="X140" s="30">
        <f>W140*F140</f>
        <v>300</v>
      </c>
      <c r="Y140" s="29">
        <v>27</v>
      </c>
      <c r="Z140" s="30">
        <f>Y140*F140</f>
        <v>324</v>
      </c>
      <c r="AA140" s="29">
        <v>26</v>
      </c>
      <c r="AB140" s="30">
        <f>AA140*F140</f>
        <v>312</v>
      </c>
      <c r="AC140" s="30">
        <v>26</v>
      </c>
      <c r="AD140" s="30">
        <f>AC140*F140</f>
        <v>312</v>
      </c>
      <c r="AE140" s="29">
        <f>G140+I140+K140+M140+O140+Q140+S140+U140+W140+Y140+AA140+AC140</f>
        <v>287</v>
      </c>
      <c r="AF140" s="31">
        <f>H140+J140+L140+N140+P140+R140+T140+V140+X140+Z140+AB140+AD140</f>
        <v>3444</v>
      </c>
      <c r="AG140" s="68">
        <f>H140+J140+L140+N140+P140+R140+T140+V140+X140+Z140+AB140+AD140</f>
        <v>3444</v>
      </c>
      <c r="AH140" s="48" t="s">
        <v>206</v>
      </c>
      <c r="AI140" s="49" t="s">
        <v>56</v>
      </c>
    </row>
    <row r="141" spans="1:35" s="28" customFormat="1" ht="27" customHeight="1" x14ac:dyDescent="0.25">
      <c r="A141" s="77"/>
      <c r="B141" s="77"/>
      <c r="C141" s="53" t="s">
        <v>20</v>
      </c>
      <c r="D141" s="22">
        <v>1</v>
      </c>
      <c r="E141" s="41">
        <v>12</v>
      </c>
      <c r="F141" s="41">
        <f t="shared" ref="F141" si="267">D141*E141</f>
        <v>12</v>
      </c>
      <c r="G141" s="41">
        <v>0</v>
      </c>
      <c r="H141" s="29">
        <f t="shared" ref="H141" si="268">G141*F141</f>
        <v>0</v>
      </c>
      <c r="I141" s="29">
        <v>29</v>
      </c>
      <c r="J141" s="29">
        <f t="shared" ref="J141" si="269">I141*F141</f>
        <v>348</v>
      </c>
      <c r="K141" s="29">
        <v>31</v>
      </c>
      <c r="L141" s="29">
        <f t="shared" ref="L141" si="270">K141*F141</f>
        <v>372</v>
      </c>
      <c r="M141" s="29">
        <v>30</v>
      </c>
      <c r="N141" s="29">
        <f t="shared" ref="N141" si="271">M141*F141</f>
        <v>360</v>
      </c>
      <c r="O141" s="29">
        <v>31</v>
      </c>
      <c r="P141" s="29">
        <f t="shared" ref="P141" si="272">O141*F141</f>
        <v>372</v>
      </c>
      <c r="Q141" s="29">
        <v>30</v>
      </c>
      <c r="R141" s="30">
        <f t="shared" ref="R141" si="273">Q141*F141</f>
        <v>360</v>
      </c>
      <c r="S141" s="29">
        <v>31</v>
      </c>
      <c r="T141" s="30">
        <f t="shared" ref="T141" si="274">S141*F141</f>
        <v>372</v>
      </c>
      <c r="U141" s="29">
        <v>31</v>
      </c>
      <c r="V141" s="30">
        <f t="shared" ref="V141" si="275">U141*F141</f>
        <v>372</v>
      </c>
      <c r="W141" s="29">
        <v>30</v>
      </c>
      <c r="X141" s="30">
        <f t="shared" ref="X141" si="276">W141*F141</f>
        <v>360</v>
      </c>
      <c r="Y141" s="29">
        <v>31</v>
      </c>
      <c r="Z141" s="30">
        <f t="shared" ref="Z141" si="277">Y141*F141</f>
        <v>372</v>
      </c>
      <c r="AA141" s="29">
        <v>30</v>
      </c>
      <c r="AB141" s="30">
        <f t="shared" ref="AB141" si="278">AA141*F141</f>
        <v>360</v>
      </c>
      <c r="AC141" s="30">
        <v>31</v>
      </c>
      <c r="AD141" s="30">
        <f t="shared" ref="AD141" si="279">AC141*F141</f>
        <v>372</v>
      </c>
      <c r="AE141" s="29">
        <f t="shared" si="265"/>
        <v>335</v>
      </c>
      <c r="AF141" s="31">
        <f t="shared" ref="AF141" si="280">H141+J141+L141+N141+P141+R141+T141+V141+X141+Z141+AB141+AD141</f>
        <v>4020</v>
      </c>
      <c r="AG141" s="68">
        <f t="shared" si="266"/>
        <v>4020</v>
      </c>
      <c r="AH141" s="48" t="s">
        <v>206</v>
      </c>
      <c r="AI141" s="49" t="s">
        <v>56</v>
      </c>
    </row>
    <row r="142" spans="1:35" s="28" customFormat="1" ht="25.5" x14ac:dyDescent="0.25">
      <c r="A142" s="75" t="s">
        <v>130</v>
      </c>
      <c r="B142" s="75" t="s">
        <v>134</v>
      </c>
      <c r="C142" s="53" t="s">
        <v>11</v>
      </c>
      <c r="D142" s="50">
        <v>2</v>
      </c>
      <c r="E142" s="41">
        <v>12</v>
      </c>
      <c r="F142" s="41">
        <f t="shared" si="140"/>
        <v>24</v>
      </c>
      <c r="G142" s="41">
        <v>0</v>
      </c>
      <c r="H142" s="29">
        <f>G142*F142</f>
        <v>0</v>
      </c>
      <c r="I142" s="29">
        <v>29</v>
      </c>
      <c r="J142" s="29">
        <f>I142*F142</f>
        <v>696</v>
      </c>
      <c r="K142" s="29">
        <v>31</v>
      </c>
      <c r="L142" s="29">
        <f t="shared" ref="L142:L149" si="281">K142*F142</f>
        <v>744</v>
      </c>
      <c r="M142" s="29">
        <v>30</v>
      </c>
      <c r="N142" s="29">
        <f t="shared" ref="N142:N149" si="282">M142*F142</f>
        <v>720</v>
      </c>
      <c r="O142" s="29">
        <v>31</v>
      </c>
      <c r="P142" s="29">
        <f t="shared" ref="P142:P149" si="283">O142*F142</f>
        <v>744</v>
      </c>
      <c r="Q142" s="29">
        <v>30</v>
      </c>
      <c r="R142" s="30">
        <f t="shared" ref="R142:R149" si="284">Q142*F142</f>
        <v>720</v>
      </c>
      <c r="S142" s="29">
        <v>31</v>
      </c>
      <c r="T142" s="30">
        <f t="shared" ref="T142:T149" si="285">S142*F142</f>
        <v>744</v>
      </c>
      <c r="U142" s="29">
        <v>31</v>
      </c>
      <c r="V142" s="30">
        <f t="shared" ref="V142:V149" si="286">U142*F142</f>
        <v>744</v>
      </c>
      <c r="W142" s="29">
        <v>30</v>
      </c>
      <c r="X142" s="30">
        <f t="shared" ref="X142:X149" si="287">W142*F142</f>
        <v>720</v>
      </c>
      <c r="Y142" s="29">
        <v>31</v>
      </c>
      <c r="Z142" s="30">
        <f t="shared" ref="Z142:Z149" si="288">Y142*F142</f>
        <v>744</v>
      </c>
      <c r="AA142" s="29">
        <v>30</v>
      </c>
      <c r="AB142" s="30">
        <f t="shared" ref="AB142:AB149" si="289">AA142*F142</f>
        <v>720</v>
      </c>
      <c r="AC142" s="30">
        <v>31</v>
      </c>
      <c r="AD142" s="30">
        <f t="shared" ref="AD142:AD149" si="290">AC142*F142</f>
        <v>744</v>
      </c>
      <c r="AE142" s="29">
        <f t="shared" ref="AE142:AE149" si="291">G142+I142+K142+M142+O142+Q142+S142+U142+W142+Y142+AA142+AC142</f>
        <v>335</v>
      </c>
      <c r="AF142" s="31">
        <f t="shared" ref="AF142:AF149" si="292">H142+J142+L142+N142+P142+R142+T142+V142+X142+Z142+AB142+AD142</f>
        <v>8040</v>
      </c>
      <c r="AG142" s="68">
        <f t="shared" ref="AG142:AG149" si="293">H142+J142+L142+N142+P142+R142+T142+V142+X142+Z142+AB142+AD142</f>
        <v>8040</v>
      </c>
      <c r="AH142" s="48" t="s">
        <v>206</v>
      </c>
      <c r="AI142" s="49" t="s">
        <v>134</v>
      </c>
    </row>
    <row r="143" spans="1:35" s="28" customFormat="1" ht="25.5" x14ac:dyDescent="0.25">
      <c r="A143" s="75"/>
      <c r="B143" s="75"/>
      <c r="C143" s="53" t="s">
        <v>20</v>
      </c>
      <c r="D143" s="50">
        <v>2</v>
      </c>
      <c r="E143" s="41">
        <v>12</v>
      </c>
      <c r="F143" s="41">
        <f t="shared" si="140"/>
        <v>24</v>
      </c>
      <c r="G143" s="41">
        <v>0</v>
      </c>
      <c r="H143" s="29">
        <f t="shared" ref="H143:H149" si="294">G143*F143</f>
        <v>0</v>
      </c>
      <c r="I143" s="29">
        <v>29</v>
      </c>
      <c r="J143" s="29">
        <f t="shared" ref="J143:J149" si="295">I143*F143</f>
        <v>696</v>
      </c>
      <c r="K143" s="29">
        <v>31</v>
      </c>
      <c r="L143" s="29">
        <f t="shared" si="281"/>
        <v>744</v>
      </c>
      <c r="M143" s="29">
        <v>30</v>
      </c>
      <c r="N143" s="29">
        <f t="shared" si="282"/>
        <v>720</v>
      </c>
      <c r="O143" s="29">
        <v>31</v>
      </c>
      <c r="P143" s="29">
        <f t="shared" si="283"/>
        <v>744</v>
      </c>
      <c r="Q143" s="29">
        <v>30</v>
      </c>
      <c r="R143" s="30">
        <f t="shared" si="284"/>
        <v>720</v>
      </c>
      <c r="S143" s="29">
        <v>31</v>
      </c>
      <c r="T143" s="30">
        <f t="shared" si="285"/>
        <v>744</v>
      </c>
      <c r="U143" s="29">
        <v>31</v>
      </c>
      <c r="V143" s="30">
        <f t="shared" si="286"/>
        <v>744</v>
      </c>
      <c r="W143" s="29">
        <v>30</v>
      </c>
      <c r="X143" s="30">
        <f t="shared" si="287"/>
        <v>720</v>
      </c>
      <c r="Y143" s="29">
        <v>31</v>
      </c>
      <c r="Z143" s="30">
        <f t="shared" si="288"/>
        <v>744</v>
      </c>
      <c r="AA143" s="29">
        <v>30</v>
      </c>
      <c r="AB143" s="30">
        <f t="shared" si="289"/>
        <v>720</v>
      </c>
      <c r="AC143" s="30">
        <v>31</v>
      </c>
      <c r="AD143" s="30">
        <f t="shared" si="290"/>
        <v>744</v>
      </c>
      <c r="AE143" s="29">
        <f t="shared" si="291"/>
        <v>335</v>
      </c>
      <c r="AF143" s="31">
        <f t="shared" si="292"/>
        <v>8040</v>
      </c>
      <c r="AG143" s="68">
        <f t="shared" si="293"/>
        <v>8040</v>
      </c>
      <c r="AH143" s="48" t="s">
        <v>206</v>
      </c>
      <c r="AI143" s="49" t="s">
        <v>134</v>
      </c>
    </row>
    <row r="144" spans="1:35" s="28" customFormat="1" ht="25.5" x14ac:dyDescent="0.25">
      <c r="A144" s="75" t="s">
        <v>131</v>
      </c>
      <c r="B144" s="75" t="s">
        <v>134</v>
      </c>
      <c r="C144" s="53" t="s">
        <v>11</v>
      </c>
      <c r="D144" s="40">
        <v>1</v>
      </c>
      <c r="E144" s="38">
        <v>12</v>
      </c>
      <c r="F144" s="38">
        <f t="shared" si="140"/>
        <v>12</v>
      </c>
      <c r="G144" s="41">
        <v>0</v>
      </c>
      <c r="H144" s="29">
        <f t="shared" si="294"/>
        <v>0</v>
      </c>
      <c r="I144" s="29">
        <v>29</v>
      </c>
      <c r="J144" s="29">
        <f t="shared" si="295"/>
        <v>348</v>
      </c>
      <c r="K144" s="29">
        <v>31</v>
      </c>
      <c r="L144" s="29">
        <f t="shared" si="281"/>
        <v>372</v>
      </c>
      <c r="M144" s="29">
        <v>30</v>
      </c>
      <c r="N144" s="29">
        <f t="shared" si="282"/>
        <v>360</v>
      </c>
      <c r="O144" s="29">
        <v>31</v>
      </c>
      <c r="P144" s="29">
        <f t="shared" si="283"/>
        <v>372</v>
      </c>
      <c r="Q144" s="29">
        <v>30</v>
      </c>
      <c r="R144" s="30">
        <f t="shared" si="284"/>
        <v>360</v>
      </c>
      <c r="S144" s="29">
        <v>31</v>
      </c>
      <c r="T144" s="30">
        <f t="shared" si="285"/>
        <v>372</v>
      </c>
      <c r="U144" s="29">
        <v>31</v>
      </c>
      <c r="V144" s="30">
        <f t="shared" si="286"/>
        <v>372</v>
      </c>
      <c r="W144" s="29">
        <v>30</v>
      </c>
      <c r="X144" s="30">
        <f t="shared" si="287"/>
        <v>360</v>
      </c>
      <c r="Y144" s="29">
        <v>31</v>
      </c>
      <c r="Z144" s="30">
        <f t="shared" si="288"/>
        <v>372</v>
      </c>
      <c r="AA144" s="29">
        <v>30</v>
      </c>
      <c r="AB144" s="30">
        <f t="shared" si="289"/>
        <v>360</v>
      </c>
      <c r="AC144" s="30">
        <v>31</v>
      </c>
      <c r="AD144" s="30">
        <f t="shared" si="290"/>
        <v>372</v>
      </c>
      <c r="AE144" s="29">
        <f t="shared" si="291"/>
        <v>335</v>
      </c>
      <c r="AF144" s="31">
        <f t="shared" si="292"/>
        <v>4020</v>
      </c>
      <c r="AG144" s="68">
        <f t="shared" si="293"/>
        <v>4020</v>
      </c>
      <c r="AH144" s="48" t="s">
        <v>206</v>
      </c>
      <c r="AI144" s="49" t="s">
        <v>55</v>
      </c>
    </row>
    <row r="145" spans="1:35" s="28" customFormat="1" ht="25.5" x14ac:dyDescent="0.25">
      <c r="A145" s="75"/>
      <c r="B145" s="75"/>
      <c r="C145" s="53" t="s">
        <v>20</v>
      </c>
      <c r="D145" s="40">
        <v>1</v>
      </c>
      <c r="E145" s="38">
        <v>12</v>
      </c>
      <c r="F145" s="38">
        <f t="shared" si="140"/>
        <v>12</v>
      </c>
      <c r="G145" s="41">
        <v>0</v>
      </c>
      <c r="H145" s="29">
        <f t="shared" si="294"/>
        <v>0</v>
      </c>
      <c r="I145" s="29">
        <v>29</v>
      </c>
      <c r="J145" s="29">
        <f t="shared" si="295"/>
        <v>348</v>
      </c>
      <c r="K145" s="29">
        <v>31</v>
      </c>
      <c r="L145" s="29">
        <f t="shared" si="281"/>
        <v>372</v>
      </c>
      <c r="M145" s="29">
        <v>30</v>
      </c>
      <c r="N145" s="29">
        <f t="shared" si="282"/>
        <v>360</v>
      </c>
      <c r="O145" s="29">
        <v>31</v>
      </c>
      <c r="P145" s="29">
        <f t="shared" si="283"/>
        <v>372</v>
      </c>
      <c r="Q145" s="29">
        <v>30</v>
      </c>
      <c r="R145" s="30">
        <f t="shared" si="284"/>
        <v>360</v>
      </c>
      <c r="S145" s="29">
        <v>31</v>
      </c>
      <c r="T145" s="30">
        <f t="shared" si="285"/>
        <v>372</v>
      </c>
      <c r="U145" s="29">
        <v>31</v>
      </c>
      <c r="V145" s="30">
        <f t="shared" si="286"/>
        <v>372</v>
      </c>
      <c r="W145" s="29">
        <v>30</v>
      </c>
      <c r="X145" s="30">
        <f t="shared" si="287"/>
        <v>360</v>
      </c>
      <c r="Y145" s="29">
        <v>31</v>
      </c>
      <c r="Z145" s="30">
        <f t="shared" si="288"/>
        <v>372</v>
      </c>
      <c r="AA145" s="29">
        <v>30</v>
      </c>
      <c r="AB145" s="30">
        <f t="shared" si="289"/>
        <v>360</v>
      </c>
      <c r="AC145" s="30">
        <v>31</v>
      </c>
      <c r="AD145" s="30">
        <f t="shared" si="290"/>
        <v>372</v>
      </c>
      <c r="AE145" s="29">
        <f t="shared" si="291"/>
        <v>335</v>
      </c>
      <c r="AF145" s="31">
        <f t="shared" si="292"/>
        <v>4020</v>
      </c>
      <c r="AG145" s="68">
        <f t="shared" si="293"/>
        <v>4020</v>
      </c>
      <c r="AH145" s="48" t="s">
        <v>206</v>
      </c>
      <c r="AI145" s="49" t="s">
        <v>55</v>
      </c>
    </row>
    <row r="146" spans="1:35" s="28" customFormat="1" ht="25.5" x14ac:dyDescent="0.25">
      <c r="A146" s="72" t="s">
        <v>189</v>
      </c>
      <c r="B146" s="72" t="s">
        <v>190</v>
      </c>
      <c r="C146" s="24" t="s">
        <v>11</v>
      </c>
      <c r="D146" s="40">
        <v>2</v>
      </c>
      <c r="E146" s="38">
        <v>12</v>
      </c>
      <c r="F146" s="38">
        <f t="shared" si="140"/>
        <v>24</v>
      </c>
      <c r="G146" s="41">
        <v>0</v>
      </c>
      <c r="H146" s="29">
        <f t="shared" ref="H146" si="296">G146*F146</f>
        <v>0</v>
      </c>
      <c r="I146" s="29">
        <v>29</v>
      </c>
      <c r="J146" s="29">
        <f t="shared" ref="J146" si="297">I146*F146</f>
        <v>696</v>
      </c>
      <c r="K146" s="29">
        <v>31</v>
      </c>
      <c r="L146" s="29">
        <f t="shared" ref="L146" si="298">K146*F146</f>
        <v>744</v>
      </c>
      <c r="M146" s="29">
        <v>30</v>
      </c>
      <c r="N146" s="29">
        <f t="shared" ref="N146" si="299">M146*F146</f>
        <v>720</v>
      </c>
      <c r="O146" s="29">
        <v>31</v>
      </c>
      <c r="P146" s="29">
        <f t="shared" ref="P146" si="300">O146*F146</f>
        <v>744</v>
      </c>
      <c r="Q146" s="29">
        <v>30</v>
      </c>
      <c r="R146" s="30">
        <f t="shared" ref="R146" si="301">Q146*F146</f>
        <v>720</v>
      </c>
      <c r="S146" s="29">
        <v>31</v>
      </c>
      <c r="T146" s="30">
        <f t="shared" ref="T146" si="302">S146*F146</f>
        <v>744</v>
      </c>
      <c r="U146" s="29">
        <v>31</v>
      </c>
      <c r="V146" s="30">
        <f t="shared" ref="V146" si="303">U146*F146</f>
        <v>744</v>
      </c>
      <c r="W146" s="29">
        <v>30</v>
      </c>
      <c r="X146" s="30">
        <f t="shared" ref="X146" si="304">W146*F146</f>
        <v>720</v>
      </c>
      <c r="Y146" s="29">
        <v>31</v>
      </c>
      <c r="Z146" s="30">
        <f t="shared" ref="Z146" si="305">Y146*F146</f>
        <v>744</v>
      </c>
      <c r="AA146" s="29">
        <v>30</v>
      </c>
      <c r="AB146" s="30">
        <f t="shared" ref="AB146" si="306">AA146*F146</f>
        <v>720</v>
      </c>
      <c r="AC146" s="30">
        <v>31</v>
      </c>
      <c r="AD146" s="30">
        <f t="shared" ref="AD146" si="307">AC146*F146</f>
        <v>744</v>
      </c>
      <c r="AE146" s="29">
        <f t="shared" ref="AE146" si="308">G146+I146+K146+M146+O146+Q146+S146+U146+W146+Y146+AA146+AC146</f>
        <v>335</v>
      </c>
      <c r="AF146" s="31">
        <f t="shared" ref="AF146" si="309">H146+J146+L146+N146+P146+R146+T146+V146+X146+Z146+AB146+AD146</f>
        <v>8040</v>
      </c>
      <c r="AG146" s="68">
        <f t="shared" ref="AG146" si="310">H146+J146+L146+N146+P146+R146+T146+V146+X146+Z146+AB146+AD146</f>
        <v>8040</v>
      </c>
      <c r="AH146" s="48" t="s">
        <v>206</v>
      </c>
      <c r="AI146" s="49" t="s">
        <v>55</v>
      </c>
    </row>
    <row r="147" spans="1:35" s="28" customFormat="1" ht="25.5" x14ac:dyDescent="0.25">
      <c r="A147" s="72"/>
      <c r="B147" s="72"/>
      <c r="C147" s="24" t="s">
        <v>20</v>
      </c>
      <c r="D147" s="40">
        <v>2</v>
      </c>
      <c r="E147" s="38">
        <v>12</v>
      </c>
      <c r="F147" s="38">
        <f t="shared" ref="F147" si="311">D147*E147</f>
        <v>24</v>
      </c>
      <c r="G147" s="41">
        <v>0</v>
      </c>
      <c r="H147" s="29">
        <f t="shared" ref="H147" si="312">G147*F147</f>
        <v>0</v>
      </c>
      <c r="I147" s="29">
        <v>29</v>
      </c>
      <c r="J147" s="29">
        <f t="shared" ref="J147" si="313">I147*F147</f>
        <v>696</v>
      </c>
      <c r="K147" s="29">
        <v>31</v>
      </c>
      <c r="L147" s="29">
        <f t="shared" ref="L147" si="314">K147*F147</f>
        <v>744</v>
      </c>
      <c r="M147" s="29">
        <v>30</v>
      </c>
      <c r="N147" s="29">
        <f t="shared" ref="N147" si="315">M147*F147</f>
        <v>720</v>
      </c>
      <c r="O147" s="29">
        <v>31</v>
      </c>
      <c r="P147" s="29">
        <f t="shared" ref="P147" si="316">O147*F147</f>
        <v>744</v>
      </c>
      <c r="Q147" s="29">
        <v>30</v>
      </c>
      <c r="R147" s="30">
        <f t="shared" ref="R147" si="317">Q147*F147</f>
        <v>720</v>
      </c>
      <c r="S147" s="29">
        <v>31</v>
      </c>
      <c r="T147" s="30">
        <f t="shared" ref="T147" si="318">S147*F147</f>
        <v>744</v>
      </c>
      <c r="U147" s="29">
        <v>31</v>
      </c>
      <c r="V147" s="30">
        <f t="shared" ref="V147" si="319">U147*F147</f>
        <v>744</v>
      </c>
      <c r="W147" s="29">
        <v>30</v>
      </c>
      <c r="X147" s="30">
        <f t="shared" ref="X147" si="320">W147*F147</f>
        <v>720</v>
      </c>
      <c r="Y147" s="29">
        <v>31</v>
      </c>
      <c r="Z147" s="30">
        <f t="shared" ref="Z147" si="321">Y147*F147</f>
        <v>744</v>
      </c>
      <c r="AA147" s="29">
        <v>30</v>
      </c>
      <c r="AB147" s="30">
        <f t="shared" ref="AB147" si="322">AA147*F147</f>
        <v>720</v>
      </c>
      <c r="AC147" s="30">
        <v>31</v>
      </c>
      <c r="AD147" s="30">
        <f t="shared" ref="AD147" si="323">AC147*F147</f>
        <v>744</v>
      </c>
      <c r="AE147" s="29">
        <f t="shared" ref="AE147" si="324">G147+I147+K147+M147+O147+Q147+S147+U147+W147+Y147+AA147+AC147</f>
        <v>335</v>
      </c>
      <c r="AF147" s="31">
        <f t="shared" ref="AF147" si="325">H147+J147+L147+N147+P147+R147+T147+V147+X147+Z147+AB147+AD147</f>
        <v>8040</v>
      </c>
      <c r="AG147" s="68">
        <f t="shared" ref="AG147" si="326">H147+J147+L147+N147+P147+R147+T147+V147+X147+Z147+AB147+AD147</f>
        <v>8040</v>
      </c>
      <c r="AH147" s="48" t="s">
        <v>206</v>
      </c>
      <c r="AI147" s="49" t="s">
        <v>55</v>
      </c>
    </row>
    <row r="148" spans="1:35" s="28" customFormat="1" ht="25.5" x14ac:dyDescent="0.25">
      <c r="A148" s="73" t="s">
        <v>139</v>
      </c>
      <c r="B148" s="73" t="s">
        <v>138</v>
      </c>
      <c r="C148" s="53" t="s">
        <v>11</v>
      </c>
      <c r="D148" s="22">
        <v>1</v>
      </c>
      <c r="E148" s="41">
        <v>12</v>
      </c>
      <c r="F148" s="41">
        <f t="shared" si="140"/>
        <v>12</v>
      </c>
      <c r="G148" s="41">
        <v>0</v>
      </c>
      <c r="H148" s="29">
        <f t="shared" si="294"/>
        <v>0</v>
      </c>
      <c r="I148" s="29">
        <v>29</v>
      </c>
      <c r="J148" s="29">
        <f t="shared" si="295"/>
        <v>348</v>
      </c>
      <c r="K148" s="29">
        <v>31</v>
      </c>
      <c r="L148" s="29">
        <f t="shared" si="281"/>
        <v>372</v>
      </c>
      <c r="M148" s="29">
        <v>30</v>
      </c>
      <c r="N148" s="29">
        <f t="shared" si="282"/>
        <v>360</v>
      </c>
      <c r="O148" s="29">
        <v>31</v>
      </c>
      <c r="P148" s="29">
        <f t="shared" si="283"/>
        <v>372</v>
      </c>
      <c r="Q148" s="29">
        <v>30</v>
      </c>
      <c r="R148" s="30">
        <f t="shared" si="284"/>
        <v>360</v>
      </c>
      <c r="S148" s="29">
        <v>31</v>
      </c>
      <c r="T148" s="30">
        <f t="shared" si="285"/>
        <v>372</v>
      </c>
      <c r="U148" s="29">
        <v>31</v>
      </c>
      <c r="V148" s="30">
        <f t="shared" si="286"/>
        <v>372</v>
      </c>
      <c r="W148" s="29">
        <v>30</v>
      </c>
      <c r="X148" s="30">
        <f t="shared" si="287"/>
        <v>360</v>
      </c>
      <c r="Y148" s="29">
        <v>31</v>
      </c>
      <c r="Z148" s="30">
        <f t="shared" si="288"/>
        <v>372</v>
      </c>
      <c r="AA148" s="29">
        <v>30</v>
      </c>
      <c r="AB148" s="30">
        <f t="shared" si="289"/>
        <v>360</v>
      </c>
      <c r="AC148" s="30">
        <v>31</v>
      </c>
      <c r="AD148" s="30">
        <f t="shared" si="290"/>
        <v>372</v>
      </c>
      <c r="AE148" s="29">
        <f t="shared" si="291"/>
        <v>335</v>
      </c>
      <c r="AF148" s="31">
        <f t="shared" si="292"/>
        <v>4020</v>
      </c>
      <c r="AG148" s="68">
        <f t="shared" si="293"/>
        <v>4020</v>
      </c>
      <c r="AH148" s="32" t="s">
        <v>209</v>
      </c>
      <c r="AI148" s="33" t="s">
        <v>56</v>
      </c>
    </row>
    <row r="149" spans="1:35" s="28" customFormat="1" ht="25.5" x14ac:dyDescent="0.25">
      <c r="A149" s="74"/>
      <c r="B149" s="74"/>
      <c r="C149" s="53" t="s">
        <v>20</v>
      </c>
      <c r="D149" s="22">
        <v>1</v>
      </c>
      <c r="E149" s="41">
        <v>12</v>
      </c>
      <c r="F149" s="41">
        <f t="shared" si="140"/>
        <v>12</v>
      </c>
      <c r="G149" s="41">
        <v>0</v>
      </c>
      <c r="H149" s="29">
        <f t="shared" si="294"/>
        <v>0</v>
      </c>
      <c r="I149" s="29">
        <v>29</v>
      </c>
      <c r="J149" s="29">
        <f t="shared" si="295"/>
        <v>348</v>
      </c>
      <c r="K149" s="29">
        <v>31</v>
      </c>
      <c r="L149" s="29">
        <f t="shared" si="281"/>
        <v>372</v>
      </c>
      <c r="M149" s="29">
        <v>30</v>
      </c>
      <c r="N149" s="29">
        <f t="shared" si="282"/>
        <v>360</v>
      </c>
      <c r="O149" s="29">
        <v>31</v>
      </c>
      <c r="P149" s="29">
        <f t="shared" si="283"/>
        <v>372</v>
      </c>
      <c r="Q149" s="29">
        <v>30</v>
      </c>
      <c r="R149" s="30">
        <f t="shared" si="284"/>
        <v>360</v>
      </c>
      <c r="S149" s="29">
        <v>31</v>
      </c>
      <c r="T149" s="30">
        <f t="shared" si="285"/>
        <v>372</v>
      </c>
      <c r="U149" s="29">
        <v>31</v>
      </c>
      <c r="V149" s="30">
        <f t="shared" si="286"/>
        <v>372</v>
      </c>
      <c r="W149" s="29">
        <v>30</v>
      </c>
      <c r="X149" s="30">
        <f t="shared" si="287"/>
        <v>360</v>
      </c>
      <c r="Y149" s="29">
        <v>31</v>
      </c>
      <c r="Z149" s="30">
        <f t="shared" si="288"/>
        <v>372</v>
      </c>
      <c r="AA149" s="29">
        <v>30</v>
      </c>
      <c r="AB149" s="30">
        <f t="shared" si="289"/>
        <v>360</v>
      </c>
      <c r="AC149" s="30">
        <v>31</v>
      </c>
      <c r="AD149" s="30">
        <f t="shared" si="290"/>
        <v>372</v>
      </c>
      <c r="AE149" s="29">
        <f t="shared" si="291"/>
        <v>335</v>
      </c>
      <c r="AF149" s="31">
        <f t="shared" si="292"/>
        <v>4020</v>
      </c>
      <c r="AG149" s="68">
        <f t="shared" si="293"/>
        <v>4020</v>
      </c>
      <c r="AH149" s="32" t="s">
        <v>209</v>
      </c>
      <c r="AI149" s="33" t="s">
        <v>56</v>
      </c>
    </row>
    <row r="150" spans="1:35" s="28" customFormat="1" ht="25.5" x14ac:dyDescent="0.25">
      <c r="A150" s="35" t="s">
        <v>142</v>
      </c>
      <c r="B150" s="35" t="s">
        <v>143</v>
      </c>
      <c r="C150" s="24" t="s">
        <v>180</v>
      </c>
      <c r="D150" s="21">
        <v>1</v>
      </c>
      <c r="E150" s="29">
        <v>12</v>
      </c>
      <c r="F150" s="29">
        <f t="shared" si="140"/>
        <v>12</v>
      </c>
      <c r="G150" s="29">
        <v>0</v>
      </c>
      <c r="H150" s="29">
        <f>F150*G150</f>
        <v>0</v>
      </c>
      <c r="I150" s="29">
        <v>21</v>
      </c>
      <c r="J150" s="29">
        <f>I150*F150</f>
        <v>252</v>
      </c>
      <c r="K150" s="29">
        <v>21</v>
      </c>
      <c r="L150" s="29">
        <f>K150*F150</f>
        <v>252</v>
      </c>
      <c r="M150" s="29">
        <v>22</v>
      </c>
      <c r="N150" s="29">
        <f>M150*F150</f>
        <v>264</v>
      </c>
      <c r="O150" s="29">
        <v>23</v>
      </c>
      <c r="P150" s="29">
        <f>O150*F150</f>
        <v>276</v>
      </c>
      <c r="Q150" s="29">
        <v>20</v>
      </c>
      <c r="R150" s="30">
        <f>Q150*F150</f>
        <v>240</v>
      </c>
      <c r="S150" s="29">
        <v>23</v>
      </c>
      <c r="T150" s="30">
        <f>S150*F150</f>
        <v>276</v>
      </c>
      <c r="U150" s="29">
        <v>22</v>
      </c>
      <c r="V150" s="30">
        <f>U150*F150</f>
        <v>264</v>
      </c>
      <c r="W150" s="29">
        <v>21</v>
      </c>
      <c r="X150" s="30">
        <f>W150*F150</f>
        <v>252</v>
      </c>
      <c r="Y150" s="29">
        <v>23</v>
      </c>
      <c r="Z150" s="30">
        <f>Y150*F150</f>
        <v>276</v>
      </c>
      <c r="AA150" s="29">
        <v>21</v>
      </c>
      <c r="AB150" s="30">
        <f>AA150*F150</f>
        <v>252</v>
      </c>
      <c r="AC150" s="30">
        <v>22</v>
      </c>
      <c r="AD150" s="30">
        <f>AC150*F150</f>
        <v>264</v>
      </c>
      <c r="AE150" s="29">
        <f t="shared" ref="AE150" si="327">Q150+S150+U150+W150+Y150+AA150</f>
        <v>130</v>
      </c>
      <c r="AF150" s="31">
        <f>H150+J150+L150+N150+P150+R150+T150+V150+X150+Z150+AB150+AD150</f>
        <v>2868</v>
      </c>
      <c r="AG150" s="68">
        <f>H150+J150+L150+N150+P150+R150+T150+V150+X150+Z150+AB150+AD150</f>
        <v>2868</v>
      </c>
      <c r="AH150" s="35" t="s">
        <v>217</v>
      </c>
      <c r="AI150" s="33" t="s">
        <v>55</v>
      </c>
    </row>
    <row r="151" spans="1:35" s="28" customFormat="1" ht="25.5" x14ac:dyDescent="0.25">
      <c r="A151" s="35" t="s">
        <v>140</v>
      </c>
      <c r="B151" s="35" t="s">
        <v>141</v>
      </c>
      <c r="C151" s="24" t="s">
        <v>20</v>
      </c>
      <c r="D151" s="21">
        <v>1</v>
      </c>
      <c r="E151" s="29">
        <v>12</v>
      </c>
      <c r="F151" s="29">
        <f t="shared" si="140"/>
        <v>12</v>
      </c>
      <c r="G151" s="29">
        <v>0</v>
      </c>
      <c r="H151" s="29">
        <f>F151*G151</f>
        <v>0</v>
      </c>
      <c r="I151" s="29">
        <v>29</v>
      </c>
      <c r="J151" s="29">
        <f>I151*F151</f>
        <v>348</v>
      </c>
      <c r="K151" s="29">
        <v>31</v>
      </c>
      <c r="L151" s="29">
        <f t="shared" ref="L151:L153" si="328">K151*F151</f>
        <v>372</v>
      </c>
      <c r="M151" s="29">
        <v>30</v>
      </c>
      <c r="N151" s="29">
        <f t="shared" ref="N151:N153" si="329">M151*F151</f>
        <v>360</v>
      </c>
      <c r="O151" s="29">
        <v>31</v>
      </c>
      <c r="P151" s="29">
        <f t="shared" ref="P151:P153" si="330">O151*F151</f>
        <v>372</v>
      </c>
      <c r="Q151" s="29">
        <v>30</v>
      </c>
      <c r="R151" s="30">
        <f t="shared" ref="R151:R153" si="331">Q151*F151</f>
        <v>360</v>
      </c>
      <c r="S151" s="29">
        <v>31</v>
      </c>
      <c r="T151" s="30">
        <f t="shared" ref="T151:T153" si="332">S151*F151</f>
        <v>372</v>
      </c>
      <c r="U151" s="29">
        <v>31</v>
      </c>
      <c r="V151" s="30">
        <f t="shared" ref="V151:V153" si="333">U151*F151</f>
        <v>372</v>
      </c>
      <c r="W151" s="29">
        <v>30</v>
      </c>
      <c r="X151" s="30">
        <f t="shared" ref="X151:X153" si="334">W151*F151</f>
        <v>360</v>
      </c>
      <c r="Y151" s="29">
        <v>31</v>
      </c>
      <c r="Z151" s="30">
        <f t="shared" ref="Z151:Z153" si="335">Y151*F151</f>
        <v>372</v>
      </c>
      <c r="AA151" s="29">
        <v>30</v>
      </c>
      <c r="AB151" s="30">
        <f t="shared" ref="AB151:AB153" si="336">AA151*F151</f>
        <v>360</v>
      </c>
      <c r="AC151" s="30">
        <v>31</v>
      </c>
      <c r="AD151" s="30">
        <f t="shared" ref="AD151:AD153" si="337">AC151*F151</f>
        <v>372</v>
      </c>
      <c r="AE151" s="29">
        <f t="shared" ref="AE151:AE153" si="338">G151+I151+K151+M151+O151+Q151+S151+U151+W151+Y151+AA151+AC151</f>
        <v>335</v>
      </c>
      <c r="AF151" s="31">
        <f t="shared" ref="AF151:AF153" si="339">H151+J151+L151+N151+P151+R151+T151+V151+X151+Z151+AB151+AD151</f>
        <v>4020</v>
      </c>
      <c r="AG151" s="68">
        <f t="shared" ref="AG151:AG153" si="340">H151+J151+L151+N151+P151+R151+T151+V151+X151+Z151+AB151+AD151</f>
        <v>4020</v>
      </c>
      <c r="AH151" s="32" t="s">
        <v>211</v>
      </c>
      <c r="AI151" s="33" t="s">
        <v>57</v>
      </c>
    </row>
    <row r="152" spans="1:35" s="28" customFormat="1" ht="25.5" x14ac:dyDescent="0.25">
      <c r="A152" s="76" t="s">
        <v>147</v>
      </c>
      <c r="B152" s="76" t="s">
        <v>148</v>
      </c>
      <c r="C152" s="24" t="s">
        <v>11</v>
      </c>
      <c r="D152" s="21">
        <v>1</v>
      </c>
      <c r="E152" s="29">
        <v>12</v>
      </c>
      <c r="F152" s="29">
        <f t="shared" si="140"/>
        <v>12</v>
      </c>
      <c r="G152" s="29">
        <v>0</v>
      </c>
      <c r="H152" s="29">
        <f t="shared" ref="H152:H165" si="341">F152*G152</f>
        <v>0</v>
      </c>
      <c r="I152" s="29">
        <v>29</v>
      </c>
      <c r="J152" s="29">
        <f t="shared" ref="J152:J153" si="342">I152*F152</f>
        <v>348</v>
      </c>
      <c r="K152" s="29">
        <v>31</v>
      </c>
      <c r="L152" s="29">
        <f t="shared" si="328"/>
        <v>372</v>
      </c>
      <c r="M152" s="29">
        <v>30</v>
      </c>
      <c r="N152" s="29">
        <f t="shared" si="329"/>
        <v>360</v>
      </c>
      <c r="O152" s="29">
        <v>31</v>
      </c>
      <c r="P152" s="29">
        <f t="shared" si="330"/>
        <v>372</v>
      </c>
      <c r="Q152" s="29">
        <v>30</v>
      </c>
      <c r="R152" s="30">
        <f t="shared" si="331"/>
        <v>360</v>
      </c>
      <c r="S152" s="29">
        <v>31</v>
      </c>
      <c r="T152" s="30">
        <f t="shared" si="332"/>
        <v>372</v>
      </c>
      <c r="U152" s="29">
        <v>31</v>
      </c>
      <c r="V152" s="30">
        <f t="shared" si="333"/>
        <v>372</v>
      </c>
      <c r="W152" s="29">
        <v>30</v>
      </c>
      <c r="X152" s="30">
        <f t="shared" si="334"/>
        <v>360</v>
      </c>
      <c r="Y152" s="29">
        <v>31</v>
      </c>
      <c r="Z152" s="30">
        <f t="shared" si="335"/>
        <v>372</v>
      </c>
      <c r="AA152" s="29">
        <v>30</v>
      </c>
      <c r="AB152" s="30">
        <f t="shared" si="336"/>
        <v>360</v>
      </c>
      <c r="AC152" s="30">
        <v>31</v>
      </c>
      <c r="AD152" s="30">
        <f t="shared" si="337"/>
        <v>372</v>
      </c>
      <c r="AE152" s="29">
        <f t="shared" si="338"/>
        <v>335</v>
      </c>
      <c r="AF152" s="31">
        <f t="shared" si="339"/>
        <v>4020</v>
      </c>
      <c r="AG152" s="68">
        <f t="shared" si="340"/>
        <v>4020</v>
      </c>
      <c r="AH152" s="32" t="s">
        <v>211</v>
      </c>
      <c r="AI152" s="78" t="s">
        <v>137</v>
      </c>
    </row>
    <row r="153" spans="1:35" s="28" customFormat="1" ht="25.5" x14ac:dyDescent="0.25">
      <c r="A153" s="77"/>
      <c r="B153" s="77"/>
      <c r="C153" s="24" t="s">
        <v>20</v>
      </c>
      <c r="D153" s="21">
        <v>1</v>
      </c>
      <c r="E153" s="29">
        <v>12</v>
      </c>
      <c r="F153" s="29">
        <f t="shared" si="140"/>
        <v>12</v>
      </c>
      <c r="G153" s="29">
        <v>0</v>
      </c>
      <c r="H153" s="29">
        <f t="shared" si="341"/>
        <v>0</v>
      </c>
      <c r="I153" s="29">
        <v>29</v>
      </c>
      <c r="J153" s="29">
        <f t="shared" si="342"/>
        <v>348</v>
      </c>
      <c r="K153" s="29">
        <v>31</v>
      </c>
      <c r="L153" s="29">
        <f t="shared" si="328"/>
        <v>372</v>
      </c>
      <c r="M153" s="29">
        <v>30</v>
      </c>
      <c r="N153" s="29">
        <f t="shared" si="329"/>
        <v>360</v>
      </c>
      <c r="O153" s="29">
        <v>31</v>
      </c>
      <c r="P153" s="29">
        <f t="shared" si="330"/>
        <v>372</v>
      </c>
      <c r="Q153" s="29">
        <v>30</v>
      </c>
      <c r="R153" s="30">
        <f t="shared" si="331"/>
        <v>360</v>
      </c>
      <c r="S153" s="29">
        <v>31</v>
      </c>
      <c r="T153" s="30">
        <f t="shared" si="332"/>
        <v>372</v>
      </c>
      <c r="U153" s="29">
        <v>31</v>
      </c>
      <c r="V153" s="30">
        <f t="shared" si="333"/>
        <v>372</v>
      </c>
      <c r="W153" s="29">
        <v>30</v>
      </c>
      <c r="X153" s="30">
        <f t="shared" si="334"/>
        <v>360</v>
      </c>
      <c r="Y153" s="29">
        <v>31</v>
      </c>
      <c r="Z153" s="30">
        <f t="shared" si="335"/>
        <v>372</v>
      </c>
      <c r="AA153" s="29">
        <v>30</v>
      </c>
      <c r="AB153" s="30">
        <f t="shared" si="336"/>
        <v>360</v>
      </c>
      <c r="AC153" s="30">
        <v>31</v>
      </c>
      <c r="AD153" s="30">
        <f t="shared" si="337"/>
        <v>372</v>
      </c>
      <c r="AE153" s="29">
        <f t="shared" si="338"/>
        <v>335</v>
      </c>
      <c r="AF153" s="31">
        <f t="shared" si="339"/>
        <v>4020</v>
      </c>
      <c r="AG153" s="68">
        <f t="shared" si="340"/>
        <v>4020</v>
      </c>
      <c r="AH153" s="32" t="s">
        <v>211</v>
      </c>
      <c r="AI153" s="79"/>
    </row>
    <row r="154" spans="1:35" s="28" customFormat="1" ht="38.25" x14ac:dyDescent="0.25">
      <c r="A154" s="35" t="s">
        <v>146</v>
      </c>
      <c r="B154" s="34" t="s">
        <v>75</v>
      </c>
      <c r="C154" s="24" t="s">
        <v>185</v>
      </c>
      <c r="D154" s="29">
        <v>12</v>
      </c>
      <c r="E154" s="29">
        <v>12</v>
      </c>
      <c r="F154" s="29">
        <f t="shared" si="140"/>
        <v>144</v>
      </c>
      <c r="G154" s="29">
        <v>0</v>
      </c>
      <c r="H154" s="29">
        <f t="shared" si="341"/>
        <v>0</v>
      </c>
      <c r="I154" s="29"/>
      <c r="J154" s="29"/>
      <c r="K154" s="29"/>
      <c r="L154" s="29"/>
      <c r="M154" s="29"/>
      <c r="N154" s="29"/>
      <c r="O154" s="29"/>
      <c r="P154" s="29"/>
      <c r="Q154" s="29"/>
      <c r="R154" s="30"/>
      <c r="S154" s="30"/>
      <c r="T154" s="29"/>
      <c r="U154" s="29"/>
      <c r="V154" s="29"/>
      <c r="W154" s="29">
        <v>1</v>
      </c>
      <c r="X154" s="30">
        <f t="shared" ref="X154" si="343">F154*W154</f>
        <v>144</v>
      </c>
      <c r="Y154" s="29"/>
      <c r="Z154" s="29"/>
      <c r="AA154" s="29"/>
      <c r="AB154" s="29"/>
      <c r="AC154" s="29"/>
      <c r="AD154" s="29"/>
      <c r="AE154" s="29"/>
      <c r="AF154" s="31">
        <v>144</v>
      </c>
      <c r="AG154" s="68">
        <f>X154</f>
        <v>144</v>
      </c>
      <c r="AH154" s="32" t="s">
        <v>205</v>
      </c>
      <c r="AI154" s="33" t="s">
        <v>55</v>
      </c>
    </row>
    <row r="155" spans="1:35" s="28" customFormat="1" ht="29.25" customHeight="1" x14ac:dyDescent="0.25">
      <c r="A155" s="72" t="s">
        <v>202</v>
      </c>
      <c r="B155" s="72" t="s">
        <v>203</v>
      </c>
      <c r="C155" s="24" t="s">
        <v>11</v>
      </c>
      <c r="D155" s="21">
        <v>1</v>
      </c>
      <c r="E155" s="29">
        <v>12</v>
      </c>
      <c r="F155" s="29">
        <f t="shared" si="140"/>
        <v>12</v>
      </c>
      <c r="G155" s="29">
        <v>0</v>
      </c>
      <c r="H155" s="29">
        <f t="shared" si="341"/>
        <v>0</v>
      </c>
      <c r="I155" s="29">
        <v>29</v>
      </c>
      <c r="J155" s="29">
        <f>I155*F155</f>
        <v>348</v>
      </c>
      <c r="K155" s="29">
        <v>31</v>
      </c>
      <c r="L155" s="29">
        <f t="shared" ref="L155:L165" si="344">K155*F155</f>
        <v>372</v>
      </c>
      <c r="M155" s="29">
        <v>30</v>
      </c>
      <c r="N155" s="29">
        <f t="shared" ref="N155:N165" si="345">M155*F155</f>
        <v>360</v>
      </c>
      <c r="O155" s="29">
        <v>31</v>
      </c>
      <c r="P155" s="29">
        <f t="shared" ref="P155:P165" si="346">O155*F155</f>
        <v>372</v>
      </c>
      <c r="Q155" s="29">
        <v>30</v>
      </c>
      <c r="R155" s="30">
        <f t="shared" ref="R155:R165" si="347">Q155*F155</f>
        <v>360</v>
      </c>
      <c r="S155" s="29">
        <v>31</v>
      </c>
      <c r="T155" s="30">
        <f t="shared" ref="T155:T165" si="348">S155*F155</f>
        <v>372</v>
      </c>
      <c r="U155" s="29">
        <v>31</v>
      </c>
      <c r="V155" s="30">
        <f t="shared" ref="V155:V165" si="349">U155*F155</f>
        <v>372</v>
      </c>
      <c r="W155" s="29">
        <v>30</v>
      </c>
      <c r="X155" s="30">
        <f t="shared" ref="X155:X165" si="350">W155*F155</f>
        <v>360</v>
      </c>
      <c r="Y155" s="29">
        <v>31</v>
      </c>
      <c r="Z155" s="30">
        <f t="shared" ref="Z155:Z165" si="351">Y155*F155</f>
        <v>372</v>
      </c>
      <c r="AA155" s="29">
        <v>30</v>
      </c>
      <c r="AB155" s="30">
        <f t="shared" ref="AB155:AB165" si="352">AA155*F155</f>
        <v>360</v>
      </c>
      <c r="AC155" s="30">
        <v>31</v>
      </c>
      <c r="AD155" s="30">
        <f t="shared" ref="AD155:AD165" si="353">AC155*F155</f>
        <v>372</v>
      </c>
      <c r="AE155" s="29">
        <f t="shared" ref="AE155:AE165" si="354">G155+I155+K155+M155+O155+Q155+S155+U155+W155+Y155+AA155+AC155</f>
        <v>335</v>
      </c>
      <c r="AF155" s="31">
        <f t="shared" ref="AF155:AF165" si="355">H155+J155+L155+N155+P155+R155+T155+V155+X155+Z155+AB155+AD155</f>
        <v>4020</v>
      </c>
      <c r="AG155" s="68">
        <f t="shared" ref="AG155:AG165" si="356">H155+J155+L155+N155+P155+R155+T155+V155+X155+Z155+AB155+AD155</f>
        <v>4020</v>
      </c>
      <c r="AH155" s="32" t="s">
        <v>218</v>
      </c>
      <c r="AI155" s="33" t="s">
        <v>56</v>
      </c>
    </row>
    <row r="156" spans="1:35" s="28" customFormat="1" ht="34.5" customHeight="1" x14ac:dyDescent="0.25">
      <c r="A156" s="72"/>
      <c r="B156" s="72"/>
      <c r="C156" s="24" t="s">
        <v>20</v>
      </c>
      <c r="D156" s="29">
        <v>1</v>
      </c>
      <c r="E156" s="29">
        <v>12</v>
      </c>
      <c r="F156" s="29">
        <f t="shared" si="140"/>
        <v>12</v>
      </c>
      <c r="G156" s="29">
        <v>0</v>
      </c>
      <c r="H156" s="29">
        <f t="shared" si="341"/>
        <v>0</v>
      </c>
      <c r="I156" s="29">
        <v>29</v>
      </c>
      <c r="J156" s="29">
        <f t="shared" ref="J156:J165" si="357">I156*F156</f>
        <v>348</v>
      </c>
      <c r="K156" s="29">
        <v>31</v>
      </c>
      <c r="L156" s="29">
        <f t="shared" si="344"/>
        <v>372</v>
      </c>
      <c r="M156" s="29">
        <v>30</v>
      </c>
      <c r="N156" s="29">
        <f t="shared" si="345"/>
        <v>360</v>
      </c>
      <c r="O156" s="29">
        <v>31</v>
      </c>
      <c r="P156" s="29">
        <f t="shared" si="346"/>
        <v>372</v>
      </c>
      <c r="Q156" s="29">
        <v>30</v>
      </c>
      <c r="R156" s="30">
        <f t="shared" si="347"/>
        <v>360</v>
      </c>
      <c r="S156" s="29">
        <v>31</v>
      </c>
      <c r="T156" s="30">
        <f t="shared" si="348"/>
        <v>372</v>
      </c>
      <c r="U156" s="29">
        <v>31</v>
      </c>
      <c r="V156" s="30">
        <f t="shared" si="349"/>
        <v>372</v>
      </c>
      <c r="W156" s="29">
        <v>30</v>
      </c>
      <c r="X156" s="30">
        <f t="shared" si="350"/>
        <v>360</v>
      </c>
      <c r="Y156" s="29">
        <v>31</v>
      </c>
      <c r="Z156" s="30">
        <f t="shared" si="351"/>
        <v>372</v>
      </c>
      <c r="AA156" s="29">
        <v>30</v>
      </c>
      <c r="AB156" s="30">
        <f t="shared" si="352"/>
        <v>360</v>
      </c>
      <c r="AC156" s="30">
        <v>31</v>
      </c>
      <c r="AD156" s="30">
        <f t="shared" si="353"/>
        <v>372</v>
      </c>
      <c r="AE156" s="29">
        <f t="shared" si="354"/>
        <v>335</v>
      </c>
      <c r="AF156" s="31">
        <f t="shared" si="355"/>
        <v>4020</v>
      </c>
      <c r="AG156" s="68">
        <f t="shared" si="356"/>
        <v>4020</v>
      </c>
      <c r="AH156" s="32" t="s">
        <v>218</v>
      </c>
      <c r="AI156" s="33" t="s">
        <v>56</v>
      </c>
    </row>
    <row r="157" spans="1:35" s="28" customFormat="1" ht="30.75" customHeight="1" x14ac:dyDescent="0.25">
      <c r="A157" s="75" t="s">
        <v>186</v>
      </c>
      <c r="B157" s="75" t="s">
        <v>187</v>
      </c>
      <c r="C157" s="55" t="s">
        <v>11</v>
      </c>
      <c r="D157" s="29">
        <v>1</v>
      </c>
      <c r="E157" s="29">
        <v>12</v>
      </c>
      <c r="F157" s="29">
        <f t="shared" si="140"/>
        <v>12</v>
      </c>
      <c r="G157" s="29">
        <v>0</v>
      </c>
      <c r="H157" s="29">
        <f t="shared" ref="H157:H158" si="358">F157*G157</f>
        <v>0</v>
      </c>
      <c r="I157" s="29">
        <v>29</v>
      </c>
      <c r="J157" s="29">
        <f>I157*F157</f>
        <v>348</v>
      </c>
      <c r="K157" s="29">
        <v>31</v>
      </c>
      <c r="L157" s="29">
        <f t="shared" ref="L157:L158" si="359">K157*F157</f>
        <v>372</v>
      </c>
      <c r="M157" s="29">
        <v>30</v>
      </c>
      <c r="N157" s="29">
        <f t="shared" ref="N157:N158" si="360">M157*F157</f>
        <v>360</v>
      </c>
      <c r="O157" s="29">
        <v>31</v>
      </c>
      <c r="P157" s="29">
        <f t="shared" ref="P157:P158" si="361">O157*F157</f>
        <v>372</v>
      </c>
      <c r="Q157" s="29">
        <v>30</v>
      </c>
      <c r="R157" s="30">
        <f t="shared" ref="R157:R158" si="362">Q157*F157</f>
        <v>360</v>
      </c>
      <c r="S157" s="29">
        <v>31</v>
      </c>
      <c r="T157" s="30">
        <f t="shared" ref="T157:T158" si="363">S157*F157</f>
        <v>372</v>
      </c>
      <c r="U157" s="29">
        <v>31</v>
      </c>
      <c r="V157" s="30">
        <f t="shared" ref="V157:V158" si="364">U157*F157</f>
        <v>372</v>
      </c>
      <c r="W157" s="29">
        <v>30</v>
      </c>
      <c r="X157" s="30">
        <f t="shared" ref="X157:X158" si="365">W157*F157</f>
        <v>360</v>
      </c>
      <c r="Y157" s="29">
        <v>31</v>
      </c>
      <c r="Z157" s="30">
        <f t="shared" ref="Z157:Z158" si="366">Y157*F157</f>
        <v>372</v>
      </c>
      <c r="AA157" s="29">
        <v>30</v>
      </c>
      <c r="AB157" s="30">
        <f t="shared" ref="AB157:AB158" si="367">AA157*F157</f>
        <v>360</v>
      </c>
      <c r="AC157" s="30">
        <v>31</v>
      </c>
      <c r="AD157" s="30">
        <f t="shared" ref="AD157:AD158" si="368">AC157*F157</f>
        <v>372</v>
      </c>
      <c r="AE157" s="29">
        <f t="shared" ref="AE157:AE158" si="369">G157+I157+K157+M157+O157+Q157+S157+U157+W157+Y157+AA157+AC157</f>
        <v>335</v>
      </c>
      <c r="AF157" s="31">
        <f t="shared" ref="AF157:AF158" si="370">H157+J157+L157+N157+P157+R157+T157+V157+X157+Z157+AB157+AD157</f>
        <v>4020</v>
      </c>
      <c r="AG157" s="68">
        <f t="shared" ref="AG157:AG158" si="371">H157+J157+L157+N157+P157+R157+T157+V157+X157+Z157+AB157+AD157</f>
        <v>4020</v>
      </c>
      <c r="AH157" s="32" t="s">
        <v>218</v>
      </c>
      <c r="AI157" s="33" t="s">
        <v>58</v>
      </c>
    </row>
    <row r="158" spans="1:35" s="28" customFormat="1" ht="38.25" customHeight="1" x14ac:dyDescent="0.25">
      <c r="A158" s="75"/>
      <c r="B158" s="75"/>
      <c r="C158" s="55" t="s">
        <v>20</v>
      </c>
      <c r="D158" s="29">
        <v>1</v>
      </c>
      <c r="E158" s="29">
        <v>12</v>
      </c>
      <c r="F158" s="29">
        <f t="shared" si="140"/>
        <v>12</v>
      </c>
      <c r="G158" s="29">
        <v>0</v>
      </c>
      <c r="H158" s="29">
        <f t="shared" si="358"/>
        <v>0</v>
      </c>
      <c r="I158" s="29">
        <v>29</v>
      </c>
      <c r="J158" s="29">
        <f>I158*F158</f>
        <v>348</v>
      </c>
      <c r="K158" s="29">
        <v>31</v>
      </c>
      <c r="L158" s="29">
        <f t="shared" si="359"/>
        <v>372</v>
      </c>
      <c r="M158" s="29">
        <v>30</v>
      </c>
      <c r="N158" s="29">
        <f t="shared" si="360"/>
        <v>360</v>
      </c>
      <c r="O158" s="29">
        <v>31</v>
      </c>
      <c r="P158" s="29">
        <f t="shared" si="361"/>
        <v>372</v>
      </c>
      <c r="Q158" s="29">
        <v>30</v>
      </c>
      <c r="R158" s="30">
        <f t="shared" si="362"/>
        <v>360</v>
      </c>
      <c r="S158" s="29">
        <v>31</v>
      </c>
      <c r="T158" s="30">
        <f t="shared" si="363"/>
        <v>372</v>
      </c>
      <c r="U158" s="29">
        <v>31</v>
      </c>
      <c r="V158" s="30">
        <f t="shared" si="364"/>
        <v>372</v>
      </c>
      <c r="W158" s="29">
        <v>30</v>
      </c>
      <c r="X158" s="30">
        <f t="shared" si="365"/>
        <v>360</v>
      </c>
      <c r="Y158" s="29">
        <v>31</v>
      </c>
      <c r="Z158" s="30">
        <f t="shared" si="366"/>
        <v>372</v>
      </c>
      <c r="AA158" s="29">
        <v>30</v>
      </c>
      <c r="AB158" s="30">
        <f t="shared" si="367"/>
        <v>360</v>
      </c>
      <c r="AC158" s="30">
        <v>31</v>
      </c>
      <c r="AD158" s="30">
        <f t="shared" si="368"/>
        <v>372</v>
      </c>
      <c r="AE158" s="29">
        <f t="shared" si="369"/>
        <v>335</v>
      </c>
      <c r="AF158" s="31">
        <f t="shared" si="370"/>
        <v>4020</v>
      </c>
      <c r="AG158" s="68">
        <f t="shared" si="371"/>
        <v>4020</v>
      </c>
      <c r="AH158" s="32" t="s">
        <v>218</v>
      </c>
      <c r="AI158" s="33" t="s">
        <v>58</v>
      </c>
    </row>
    <row r="159" spans="1:35" s="28" customFormat="1" ht="30.75" customHeight="1" x14ac:dyDescent="0.25">
      <c r="A159" s="72" t="s">
        <v>168</v>
      </c>
      <c r="B159" s="72" t="s">
        <v>169</v>
      </c>
      <c r="C159" s="24" t="s">
        <v>11</v>
      </c>
      <c r="D159" s="21">
        <v>1</v>
      </c>
      <c r="E159" s="29">
        <v>12</v>
      </c>
      <c r="F159" s="29">
        <v>12</v>
      </c>
      <c r="G159" s="29">
        <v>0</v>
      </c>
      <c r="H159" s="29">
        <f t="shared" si="341"/>
        <v>0</v>
      </c>
      <c r="I159" s="29">
        <v>29</v>
      </c>
      <c r="J159" s="29">
        <f t="shared" si="357"/>
        <v>348</v>
      </c>
      <c r="K159" s="29">
        <v>31</v>
      </c>
      <c r="L159" s="29">
        <f t="shared" si="344"/>
        <v>372</v>
      </c>
      <c r="M159" s="29">
        <v>30</v>
      </c>
      <c r="N159" s="29">
        <f t="shared" si="345"/>
        <v>360</v>
      </c>
      <c r="O159" s="29">
        <v>31</v>
      </c>
      <c r="P159" s="29">
        <f t="shared" si="346"/>
        <v>372</v>
      </c>
      <c r="Q159" s="29">
        <v>30</v>
      </c>
      <c r="R159" s="30">
        <f t="shared" si="347"/>
        <v>360</v>
      </c>
      <c r="S159" s="29">
        <v>31</v>
      </c>
      <c r="T159" s="30">
        <f t="shared" si="348"/>
        <v>372</v>
      </c>
      <c r="U159" s="29">
        <v>31</v>
      </c>
      <c r="V159" s="30">
        <f t="shared" si="349"/>
        <v>372</v>
      </c>
      <c r="W159" s="29">
        <v>30</v>
      </c>
      <c r="X159" s="30">
        <f t="shared" si="350"/>
        <v>360</v>
      </c>
      <c r="Y159" s="29">
        <v>31</v>
      </c>
      <c r="Z159" s="30">
        <f t="shared" si="351"/>
        <v>372</v>
      </c>
      <c r="AA159" s="29">
        <v>30</v>
      </c>
      <c r="AB159" s="30">
        <f t="shared" si="352"/>
        <v>360</v>
      </c>
      <c r="AC159" s="30">
        <v>31</v>
      </c>
      <c r="AD159" s="30">
        <f t="shared" si="353"/>
        <v>372</v>
      </c>
      <c r="AE159" s="29">
        <f t="shared" si="354"/>
        <v>335</v>
      </c>
      <c r="AF159" s="31">
        <f t="shared" si="355"/>
        <v>4020</v>
      </c>
      <c r="AG159" s="68">
        <f t="shared" si="356"/>
        <v>4020</v>
      </c>
      <c r="AH159" s="32" t="s">
        <v>218</v>
      </c>
      <c r="AI159" s="33" t="s">
        <v>196</v>
      </c>
    </row>
    <row r="160" spans="1:35" s="28" customFormat="1" ht="30.75" customHeight="1" x14ac:dyDescent="0.25">
      <c r="A160" s="72"/>
      <c r="B160" s="72"/>
      <c r="C160" s="24" t="s">
        <v>20</v>
      </c>
      <c r="D160" s="29">
        <v>1</v>
      </c>
      <c r="E160" s="29">
        <v>12</v>
      </c>
      <c r="F160" s="29">
        <v>12</v>
      </c>
      <c r="G160" s="29">
        <v>0</v>
      </c>
      <c r="H160" s="29">
        <f t="shared" si="341"/>
        <v>0</v>
      </c>
      <c r="I160" s="29">
        <v>29</v>
      </c>
      <c r="J160" s="29">
        <f t="shared" si="357"/>
        <v>348</v>
      </c>
      <c r="K160" s="29">
        <v>31</v>
      </c>
      <c r="L160" s="29">
        <f t="shared" si="344"/>
        <v>372</v>
      </c>
      <c r="M160" s="29">
        <v>30</v>
      </c>
      <c r="N160" s="29">
        <f t="shared" si="345"/>
        <v>360</v>
      </c>
      <c r="O160" s="29">
        <v>31</v>
      </c>
      <c r="P160" s="29">
        <f>O160*F160</f>
        <v>372</v>
      </c>
      <c r="Q160" s="29">
        <v>30</v>
      </c>
      <c r="R160" s="30">
        <f t="shared" si="347"/>
        <v>360</v>
      </c>
      <c r="S160" s="29">
        <v>31</v>
      </c>
      <c r="T160" s="30">
        <f t="shared" si="348"/>
        <v>372</v>
      </c>
      <c r="U160" s="29">
        <v>31</v>
      </c>
      <c r="V160" s="30">
        <f t="shared" si="349"/>
        <v>372</v>
      </c>
      <c r="W160" s="29">
        <v>30</v>
      </c>
      <c r="X160" s="30">
        <f t="shared" si="350"/>
        <v>360</v>
      </c>
      <c r="Y160" s="29">
        <v>31</v>
      </c>
      <c r="Z160" s="30">
        <f t="shared" si="351"/>
        <v>372</v>
      </c>
      <c r="AA160" s="29">
        <v>30</v>
      </c>
      <c r="AB160" s="30">
        <f t="shared" si="352"/>
        <v>360</v>
      </c>
      <c r="AC160" s="30">
        <v>31</v>
      </c>
      <c r="AD160" s="30">
        <f t="shared" si="353"/>
        <v>372</v>
      </c>
      <c r="AE160" s="29">
        <f t="shared" si="354"/>
        <v>335</v>
      </c>
      <c r="AF160" s="31">
        <f t="shared" si="355"/>
        <v>4020</v>
      </c>
      <c r="AG160" s="68">
        <f t="shared" si="356"/>
        <v>4020</v>
      </c>
      <c r="AH160" s="32" t="s">
        <v>218</v>
      </c>
      <c r="AI160" s="33" t="s">
        <v>196</v>
      </c>
    </row>
    <row r="161" spans="1:35" s="28" customFormat="1" ht="30" customHeight="1" x14ac:dyDescent="0.25">
      <c r="A161" s="86" t="s">
        <v>170</v>
      </c>
      <c r="B161" s="72" t="s">
        <v>171</v>
      </c>
      <c r="C161" s="24" t="s">
        <v>11</v>
      </c>
      <c r="D161" s="21">
        <v>1</v>
      </c>
      <c r="E161" s="29">
        <v>12</v>
      </c>
      <c r="F161" s="29">
        <v>12</v>
      </c>
      <c r="G161" s="29">
        <v>0</v>
      </c>
      <c r="H161" s="29">
        <f t="shared" si="341"/>
        <v>0</v>
      </c>
      <c r="I161" s="29">
        <v>29</v>
      </c>
      <c r="J161" s="29">
        <f t="shared" si="357"/>
        <v>348</v>
      </c>
      <c r="K161" s="29">
        <v>31</v>
      </c>
      <c r="L161" s="29">
        <f t="shared" si="344"/>
        <v>372</v>
      </c>
      <c r="M161" s="29">
        <v>30</v>
      </c>
      <c r="N161" s="29">
        <f t="shared" si="345"/>
        <v>360</v>
      </c>
      <c r="O161" s="29">
        <v>31</v>
      </c>
      <c r="P161" s="29">
        <f t="shared" si="346"/>
        <v>372</v>
      </c>
      <c r="Q161" s="29">
        <v>30</v>
      </c>
      <c r="R161" s="30">
        <f t="shared" si="347"/>
        <v>360</v>
      </c>
      <c r="S161" s="29">
        <v>31</v>
      </c>
      <c r="T161" s="30">
        <f t="shared" si="348"/>
        <v>372</v>
      </c>
      <c r="U161" s="29">
        <v>31</v>
      </c>
      <c r="V161" s="30">
        <f t="shared" si="349"/>
        <v>372</v>
      </c>
      <c r="W161" s="29">
        <v>30</v>
      </c>
      <c r="X161" s="30">
        <f t="shared" si="350"/>
        <v>360</v>
      </c>
      <c r="Y161" s="29">
        <v>31</v>
      </c>
      <c r="Z161" s="30">
        <f t="shared" si="351"/>
        <v>372</v>
      </c>
      <c r="AA161" s="29">
        <v>30</v>
      </c>
      <c r="AB161" s="30">
        <f t="shared" si="352"/>
        <v>360</v>
      </c>
      <c r="AC161" s="30">
        <v>31</v>
      </c>
      <c r="AD161" s="30">
        <f t="shared" si="353"/>
        <v>372</v>
      </c>
      <c r="AE161" s="29">
        <f t="shared" si="354"/>
        <v>335</v>
      </c>
      <c r="AF161" s="31">
        <f t="shared" si="355"/>
        <v>4020</v>
      </c>
      <c r="AG161" s="68">
        <f t="shared" si="356"/>
        <v>4020</v>
      </c>
      <c r="AH161" s="32" t="s">
        <v>218</v>
      </c>
      <c r="AI161" s="33" t="s">
        <v>137</v>
      </c>
    </row>
    <row r="162" spans="1:35" s="28" customFormat="1" ht="36" customHeight="1" x14ac:dyDescent="0.25">
      <c r="A162" s="86"/>
      <c r="B162" s="72"/>
      <c r="C162" s="24" t="s">
        <v>20</v>
      </c>
      <c r="D162" s="29">
        <v>1</v>
      </c>
      <c r="E162" s="29">
        <v>12</v>
      </c>
      <c r="F162" s="29">
        <v>12</v>
      </c>
      <c r="G162" s="29">
        <v>0</v>
      </c>
      <c r="H162" s="29">
        <f t="shared" si="341"/>
        <v>0</v>
      </c>
      <c r="I162" s="29">
        <v>29</v>
      </c>
      <c r="J162" s="29">
        <f t="shared" si="357"/>
        <v>348</v>
      </c>
      <c r="K162" s="29">
        <v>31</v>
      </c>
      <c r="L162" s="29">
        <f t="shared" si="344"/>
        <v>372</v>
      </c>
      <c r="M162" s="29">
        <v>30</v>
      </c>
      <c r="N162" s="29">
        <f t="shared" si="345"/>
        <v>360</v>
      </c>
      <c r="O162" s="29">
        <v>31</v>
      </c>
      <c r="P162" s="29">
        <f t="shared" si="346"/>
        <v>372</v>
      </c>
      <c r="Q162" s="29">
        <v>30</v>
      </c>
      <c r="R162" s="30">
        <f t="shared" si="347"/>
        <v>360</v>
      </c>
      <c r="S162" s="29">
        <v>31</v>
      </c>
      <c r="T162" s="30">
        <f t="shared" si="348"/>
        <v>372</v>
      </c>
      <c r="U162" s="29">
        <v>31</v>
      </c>
      <c r="V162" s="30">
        <f t="shared" si="349"/>
        <v>372</v>
      </c>
      <c r="W162" s="29">
        <v>30</v>
      </c>
      <c r="X162" s="30">
        <f t="shared" si="350"/>
        <v>360</v>
      </c>
      <c r="Y162" s="29">
        <v>31</v>
      </c>
      <c r="Z162" s="30">
        <f t="shared" si="351"/>
        <v>372</v>
      </c>
      <c r="AA162" s="29">
        <v>30</v>
      </c>
      <c r="AB162" s="30">
        <f t="shared" si="352"/>
        <v>360</v>
      </c>
      <c r="AC162" s="30">
        <v>31</v>
      </c>
      <c r="AD162" s="30">
        <f t="shared" si="353"/>
        <v>372</v>
      </c>
      <c r="AE162" s="29">
        <f t="shared" si="354"/>
        <v>335</v>
      </c>
      <c r="AF162" s="31">
        <f t="shared" si="355"/>
        <v>4020</v>
      </c>
      <c r="AG162" s="68">
        <f t="shared" si="356"/>
        <v>4020</v>
      </c>
      <c r="AH162" s="32" t="s">
        <v>218</v>
      </c>
      <c r="AI162" s="64" t="s">
        <v>137</v>
      </c>
    </row>
    <row r="163" spans="1:35" s="28" customFormat="1" ht="31.5" customHeight="1" x14ac:dyDescent="0.25">
      <c r="A163" s="86" t="s">
        <v>172</v>
      </c>
      <c r="B163" s="87" t="s">
        <v>173</v>
      </c>
      <c r="C163" s="24" t="s">
        <v>11</v>
      </c>
      <c r="D163" s="21">
        <v>1</v>
      </c>
      <c r="E163" s="29">
        <v>12</v>
      </c>
      <c r="F163" s="29">
        <v>12</v>
      </c>
      <c r="G163" s="29">
        <v>0</v>
      </c>
      <c r="H163" s="29">
        <f t="shared" si="341"/>
        <v>0</v>
      </c>
      <c r="I163" s="29">
        <v>29</v>
      </c>
      <c r="J163" s="29">
        <f t="shared" si="357"/>
        <v>348</v>
      </c>
      <c r="K163" s="29">
        <v>31</v>
      </c>
      <c r="L163" s="29">
        <f t="shared" si="344"/>
        <v>372</v>
      </c>
      <c r="M163" s="29">
        <v>30</v>
      </c>
      <c r="N163" s="29">
        <f t="shared" si="345"/>
        <v>360</v>
      </c>
      <c r="O163" s="29">
        <v>31</v>
      </c>
      <c r="P163" s="29">
        <f t="shared" si="346"/>
        <v>372</v>
      </c>
      <c r="Q163" s="29">
        <v>30</v>
      </c>
      <c r="R163" s="30">
        <f t="shared" si="347"/>
        <v>360</v>
      </c>
      <c r="S163" s="29">
        <v>31</v>
      </c>
      <c r="T163" s="30">
        <f t="shared" si="348"/>
        <v>372</v>
      </c>
      <c r="U163" s="29">
        <v>31</v>
      </c>
      <c r="V163" s="30">
        <f t="shared" si="349"/>
        <v>372</v>
      </c>
      <c r="W163" s="29">
        <v>30</v>
      </c>
      <c r="X163" s="30">
        <f t="shared" si="350"/>
        <v>360</v>
      </c>
      <c r="Y163" s="29">
        <v>31</v>
      </c>
      <c r="Z163" s="30">
        <f t="shared" si="351"/>
        <v>372</v>
      </c>
      <c r="AA163" s="29">
        <v>30</v>
      </c>
      <c r="AB163" s="30">
        <f t="shared" si="352"/>
        <v>360</v>
      </c>
      <c r="AC163" s="30">
        <v>31</v>
      </c>
      <c r="AD163" s="30">
        <f t="shared" si="353"/>
        <v>372</v>
      </c>
      <c r="AE163" s="29">
        <f t="shared" si="354"/>
        <v>335</v>
      </c>
      <c r="AF163" s="31">
        <f t="shared" si="355"/>
        <v>4020</v>
      </c>
      <c r="AG163" s="68">
        <f t="shared" si="356"/>
        <v>4020</v>
      </c>
      <c r="AH163" s="32" t="s">
        <v>218</v>
      </c>
      <c r="AI163" s="65" t="s">
        <v>231</v>
      </c>
    </row>
    <row r="164" spans="1:35" s="28" customFormat="1" ht="25.5" x14ac:dyDescent="0.25">
      <c r="A164" s="86"/>
      <c r="B164" s="87"/>
      <c r="C164" s="24" t="s">
        <v>20</v>
      </c>
      <c r="D164" s="29">
        <v>1</v>
      </c>
      <c r="E164" s="29">
        <v>12</v>
      </c>
      <c r="F164" s="29">
        <v>12</v>
      </c>
      <c r="G164" s="29">
        <v>0</v>
      </c>
      <c r="H164" s="29">
        <f t="shared" si="341"/>
        <v>0</v>
      </c>
      <c r="I164" s="29">
        <v>29</v>
      </c>
      <c r="J164" s="29">
        <f t="shared" si="357"/>
        <v>348</v>
      </c>
      <c r="K164" s="29">
        <v>31</v>
      </c>
      <c r="L164" s="29">
        <f t="shared" si="344"/>
        <v>372</v>
      </c>
      <c r="M164" s="29">
        <v>30</v>
      </c>
      <c r="N164" s="29">
        <f t="shared" si="345"/>
        <v>360</v>
      </c>
      <c r="O164" s="29">
        <v>31</v>
      </c>
      <c r="P164" s="29">
        <f t="shared" si="346"/>
        <v>372</v>
      </c>
      <c r="Q164" s="29">
        <v>30</v>
      </c>
      <c r="R164" s="30">
        <f t="shared" si="347"/>
        <v>360</v>
      </c>
      <c r="S164" s="29">
        <v>31</v>
      </c>
      <c r="T164" s="30">
        <f t="shared" si="348"/>
        <v>372</v>
      </c>
      <c r="U164" s="29">
        <v>31</v>
      </c>
      <c r="V164" s="30">
        <f t="shared" si="349"/>
        <v>372</v>
      </c>
      <c r="W164" s="29">
        <v>30</v>
      </c>
      <c r="X164" s="30">
        <f t="shared" si="350"/>
        <v>360</v>
      </c>
      <c r="Y164" s="29">
        <v>31</v>
      </c>
      <c r="Z164" s="30">
        <f t="shared" si="351"/>
        <v>372</v>
      </c>
      <c r="AA164" s="29">
        <v>30</v>
      </c>
      <c r="AB164" s="30">
        <f t="shared" si="352"/>
        <v>360</v>
      </c>
      <c r="AC164" s="30">
        <v>31</v>
      </c>
      <c r="AD164" s="30">
        <f t="shared" si="353"/>
        <v>372</v>
      </c>
      <c r="AE164" s="29">
        <f t="shared" si="354"/>
        <v>335</v>
      </c>
      <c r="AF164" s="31">
        <f t="shared" si="355"/>
        <v>4020</v>
      </c>
      <c r="AG164" s="68">
        <f t="shared" si="356"/>
        <v>4020</v>
      </c>
      <c r="AH164" s="32" t="s">
        <v>218</v>
      </c>
      <c r="AI164" s="65" t="s">
        <v>231</v>
      </c>
    </row>
    <row r="165" spans="1:35" s="28" customFormat="1" ht="38.25" x14ac:dyDescent="0.25">
      <c r="A165" s="34" t="s">
        <v>192</v>
      </c>
      <c r="B165" s="34" t="s">
        <v>193</v>
      </c>
      <c r="C165" s="24" t="s">
        <v>194</v>
      </c>
      <c r="D165" s="29">
        <v>1</v>
      </c>
      <c r="E165" s="29">
        <v>12</v>
      </c>
      <c r="F165" s="29">
        <v>12</v>
      </c>
      <c r="G165" s="29">
        <v>0</v>
      </c>
      <c r="H165" s="29">
        <f t="shared" si="341"/>
        <v>0</v>
      </c>
      <c r="I165" s="29">
        <v>29</v>
      </c>
      <c r="J165" s="29">
        <f t="shared" si="357"/>
        <v>348</v>
      </c>
      <c r="K165" s="29">
        <v>31</v>
      </c>
      <c r="L165" s="29">
        <f t="shared" si="344"/>
        <v>372</v>
      </c>
      <c r="M165" s="29">
        <v>30</v>
      </c>
      <c r="N165" s="29">
        <f t="shared" si="345"/>
        <v>360</v>
      </c>
      <c r="O165" s="29">
        <v>31</v>
      </c>
      <c r="P165" s="29">
        <f t="shared" si="346"/>
        <v>372</v>
      </c>
      <c r="Q165" s="29">
        <v>30</v>
      </c>
      <c r="R165" s="30">
        <f t="shared" si="347"/>
        <v>360</v>
      </c>
      <c r="S165" s="29">
        <v>31</v>
      </c>
      <c r="T165" s="30">
        <f t="shared" si="348"/>
        <v>372</v>
      </c>
      <c r="U165" s="29">
        <v>31</v>
      </c>
      <c r="V165" s="30">
        <f t="shared" si="349"/>
        <v>372</v>
      </c>
      <c r="W165" s="29">
        <v>30</v>
      </c>
      <c r="X165" s="30">
        <f t="shared" si="350"/>
        <v>360</v>
      </c>
      <c r="Y165" s="29">
        <v>31</v>
      </c>
      <c r="Z165" s="30">
        <f t="shared" si="351"/>
        <v>372</v>
      </c>
      <c r="AA165" s="29">
        <v>30</v>
      </c>
      <c r="AB165" s="30">
        <f t="shared" si="352"/>
        <v>360</v>
      </c>
      <c r="AC165" s="30">
        <v>31</v>
      </c>
      <c r="AD165" s="30">
        <f t="shared" si="353"/>
        <v>372</v>
      </c>
      <c r="AE165" s="29">
        <f t="shared" si="354"/>
        <v>335</v>
      </c>
      <c r="AF165" s="31">
        <f t="shared" si="355"/>
        <v>4020</v>
      </c>
      <c r="AG165" s="68">
        <f t="shared" si="356"/>
        <v>4020</v>
      </c>
      <c r="AH165" s="51" t="s">
        <v>215</v>
      </c>
      <c r="AI165" s="52" t="s">
        <v>55</v>
      </c>
    </row>
    <row r="166" spans="1:35" ht="21.75" x14ac:dyDescent="0.4">
      <c r="A166" s="3"/>
      <c r="B166" s="3"/>
      <c r="C166" s="16"/>
      <c r="D166" s="15">
        <f>SUM(D7:D165)</f>
        <v>269</v>
      </c>
      <c r="E166" s="3"/>
      <c r="AF166" s="17"/>
      <c r="AG166" s="69">
        <f>SUM(AG7:AG165)</f>
        <v>895653</v>
      </c>
      <c r="AH166" s="19"/>
    </row>
    <row r="167" spans="1:35" ht="18.75" x14ac:dyDescent="0.35">
      <c r="B167" s="3"/>
      <c r="C167" s="3"/>
      <c r="D167" s="14"/>
      <c r="E167" s="3"/>
      <c r="S167" s="8"/>
      <c r="T167" s="9"/>
      <c r="AG167" s="56"/>
    </row>
    <row r="168" spans="1:35" x14ac:dyDescent="0.35">
      <c r="S168" s="8"/>
      <c r="T168" s="9"/>
      <c r="AG168" s="7"/>
      <c r="AH168" s="6"/>
    </row>
    <row r="169" spans="1:35" hidden="1" x14ac:dyDescent="0.35">
      <c r="R169" s="10">
        <f>SUBTOTAL(9,R155:R156)</f>
        <v>720</v>
      </c>
      <c r="S169" s="8"/>
      <c r="T169" s="11"/>
      <c r="U169" s="12"/>
      <c r="V169" s="10">
        <f>SUBTOTAL(9,V155:V156)</f>
        <v>744</v>
      </c>
      <c r="W169" s="12"/>
      <c r="X169" s="10">
        <f>SUBTOTAL(9,X155:X156)</f>
        <v>720</v>
      </c>
      <c r="Y169" s="12"/>
      <c r="Z169" s="10">
        <f>SUBTOTAL(9,Z155:Z156)</f>
        <v>744</v>
      </c>
      <c r="AA169" s="12"/>
      <c r="AB169" s="10">
        <f>SUBTOTAL(9,AB155:AB156)</f>
        <v>720</v>
      </c>
      <c r="AC169" s="13"/>
      <c r="AD169" s="13"/>
      <c r="AE169" s="12"/>
      <c r="AG169" s="12"/>
    </row>
    <row r="170" spans="1:35" x14ac:dyDescent="0.35">
      <c r="S170" s="8"/>
      <c r="T170" s="9"/>
      <c r="AH170" s="6"/>
    </row>
    <row r="171" spans="1:35" x14ac:dyDescent="0.35">
      <c r="G171" s="2" t="s">
        <v>197</v>
      </c>
    </row>
  </sheetData>
  <autoFilter ref="A6:AI166"/>
  <mergeCells count="146">
    <mergeCell ref="A1:AI1"/>
    <mergeCell ref="A2:AI2"/>
    <mergeCell ref="A3:AI3"/>
    <mergeCell ref="A4:AI4"/>
    <mergeCell ref="A5:AI5"/>
    <mergeCell ref="A9:A10"/>
    <mergeCell ref="A24:A25"/>
    <mergeCell ref="A26:A27"/>
    <mergeCell ref="B26:B27"/>
    <mergeCell ref="A7:A8"/>
    <mergeCell ref="B7:B8"/>
    <mergeCell ref="B9:B10"/>
    <mergeCell ref="A18:A19"/>
    <mergeCell ref="B18:B19"/>
    <mergeCell ref="B24:B25"/>
    <mergeCell ref="Q6:R6"/>
    <mergeCell ref="S6:T6"/>
    <mergeCell ref="U6:V6"/>
    <mergeCell ref="W6:X6"/>
    <mergeCell ref="Y6:Z6"/>
    <mergeCell ref="AA6:AB6"/>
    <mergeCell ref="O6:P6"/>
    <mergeCell ref="M6:N6"/>
    <mergeCell ref="K6:L6"/>
    <mergeCell ref="A40:A41"/>
    <mergeCell ref="B40:B41"/>
    <mergeCell ref="A42:A43"/>
    <mergeCell ref="B42:B43"/>
    <mergeCell ref="B34:B35"/>
    <mergeCell ref="A54:A55"/>
    <mergeCell ref="B54:B55"/>
    <mergeCell ref="A29:A30"/>
    <mergeCell ref="A31:A32"/>
    <mergeCell ref="B29:B30"/>
    <mergeCell ref="B31:B32"/>
    <mergeCell ref="A34:A35"/>
    <mergeCell ref="A36:A37"/>
    <mergeCell ref="A38:A39"/>
    <mergeCell ref="B36:B37"/>
    <mergeCell ref="B38:B39"/>
    <mergeCell ref="B46:B47"/>
    <mergeCell ref="A46:A47"/>
    <mergeCell ref="A48:A49"/>
    <mergeCell ref="B48:B49"/>
    <mergeCell ref="A50:A51"/>
    <mergeCell ref="B50:B51"/>
    <mergeCell ref="A52:A53"/>
    <mergeCell ref="B52:B53"/>
    <mergeCell ref="A56:A57"/>
    <mergeCell ref="B56:B57"/>
    <mergeCell ref="B130:B133"/>
    <mergeCell ref="A76:A77"/>
    <mergeCell ref="B76:B77"/>
    <mergeCell ref="A74:A75"/>
    <mergeCell ref="A64:A65"/>
    <mergeCell ref="A66:A67"/>
    <mergeCell ref="B64:B65"/>
    <mergeCell ref="B66:B67"/>
    <mergeCell ref="A68:A69"/>
    <mergeCell ref="B68:B69"/>
    <mergeCell ref="A58:A59"/>
    <mergeCell ref="B58:B59"/>
    <mergeCell ref="A60:A61"/>
    <mergeCell ref="A62:A63"/>
    <mergeCell ref="B60:B61"/>
    <mergeCell ref="B62:B63"/>
    <mergeCell ref="B70:B71"/>
    <mergeCell ref="A70:A71"/>
    <mergeCell ref="B72:B73"/>
    <mergeCell ref="A80:A81"/>
    <mergeCell ref="A82:A83"/>
    <mergeCell ref="A159:A160"/>
    <mergeCell ref="B159:B160"/>
    <mergeCell ref="A161:A162"/>
    <mergeCell ref="B161:B162"/>
    <mergeCell ref="A163:A164"/>
    <mergeCell ref="B163:B164"/>
    <mergeCell ref="B96:B97"/>
    <mergeCell ref="A157:A158"/>
    <mergeCell ref="B157:B158"/>
    <mergeCell ref="A107:A108"/>
    <mergeCell ref="B107:B108"/>
    <mergeCell ref="A105:A106"/>
    <mergeCell ref="A155:A156"/>
    <mergeCell ref="B155:B156"/>
    <mergeCell ref="A148:A149"/>
    <mergeCell ref="A86:A87"/>
    <mergeCell ref="B86:B87"/>
    <mergeCell ref="A88:A89"/>
    <mergeCell ref="B88:B89"/>
    <mergeCell ref="B136:B138"/>
    <mergeCell ref="A136:A138"/>
    <mergeCell ref="B105:B106"/>
    <mergeCell ref="A134:A135"/>
    <mergeCell ref="A146:A147"/>
    <mergeCell ref="B146:B147"/>
    <mergeCell ref="A109:A110"/>
    <mergeCell ref="B109:B110"/>
    <mergeCell ref="AI152:AI153"/>
    <mergeCell ref="A152:A153"/>
    <mergeCell ref="B152:B153"/>
    <mergeCell ref="A44:A45"/>
    <mergeCell ref="B44:B45"/>
    <mergeCell ref="A117:A118"/>
    <mergeCell ref="B117:B118"/>
    <mergeCell ref="A120:A121"/>
    <mergeCell ref="B120:B121"/>
    <mergeCell ref="A113:A114"/>
    <mergeCell ref="B111:B112"/>
    <mergeCell ref="B113:B114"/>
    <mergeCell ref="B115:B116"/>
    <mergeCell ref="A115:A116"/>
    <mergeCell ref="A101:A102"/>
    <mergeCell ref="B101:B102"/>
    <mergeCell ref="B134:B135"/>
    <mergeCell ref="B122:B125"/>
    <mergeCell ref="A122:A125"/>
    <mergeCell ref="A126:A129"/>
    <mergeCell ref="B126:B129"/>
    <mergeCell ref="A111:A112"/>
    <mergeCell ref="A92:A93"/>
    <mergeCell ref="B92:B93"/>
    <mergeCell ref="I6:J6"/>
    <mergeCell ref="G6:H6"/>
    <mergeCell ref="AC6:AD6"/>
    <mergeCell ref="A98:A99"/>
    <mergeCell ref="B98:B99"/>
    <mergeCell ref="B148:B149"/>
    <mergeCell ref="B142:B143"/>
    <mergeCell ref="B144:B145"/>
    <mergeCell ref="A142:A143"/>
    <mergeCell ref="A144:A145"/>
    <mergeCell ref="A84:A85"/>
    <mergeCell ref="B84:B85"/>
    <mergeCell ref="B74:B75"/>
    <mergeCell ref="B78:B79"/>
    <mergeCell ref="B80:B81"/>
    <mergeCell ref="B82:B83"/>
    <mergeCell ref="A78:A79"/>
    <mergeCell ref="A72:A73"/>
    <mergeCell ref="A94:A95"/>
    <mergeCell ref="B94:B95"/>
    <mergeCell ref="A96:A97"/>
    <mergeCell ref="B140:B141"/>
    <mergeCell ref="A140:A141"/>
    <mergeCell ref="A130:A133"/>
  </mergeCells>
  <pageMargins left="0.27559055118110237" right="0.27559055118110237" top="0.74803149606299213" bottom="0.74803149606299213" header="0.31496062992125984" footer="0.31496062992125984"/>
  <pageSetup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C20" sqref="C20"/>
    </sheetView>
  </sheetViews>
  <sheetFormatPr baseColWidth="10" defaultRowHeight="15" x14ac:dyDescent="0.25"/>
  <cols>
    <col min="1" max="1" width="79.85546875" bestFit="1" customWidth="1"/>
    <col min="2" max="2" width="12.28515625" bestFit="1" customWidth="1"/>
    <col min="3" max="3" width="18.140625" bestFit="1" customWidth="1"/>
    <col min="4" max="4" width="15.140625" customWidth="1"/>
  </cols>
  <sheetData>
    <row r="1" spans="1:4" ht="42" x14ac:dyDescent="0.75">
      <c r="A1" s="95"/>
      <c r="B1" s="95"/>
      <c r="C1" s="95"/>
    </row>
    <row r="2" spans="1:4" ht="33" x14ac:dyDescent="0.6">
      <c r="A2" s="96" t="s">
        <v>225</v>
      </c>
      <c r="B2" s="96"/>
      <c r="C2" s="96"/>
    </row>
    <row r="3" spans="1:4" ht="21.75" x14ac:dyDescent="0.4">
      <c r="A3" s="97" t="s">
        <v>224</v>
      </c>
      <c r="B3" s="97"/>
      <c r="C3" s="97"/>
    </row>
    <row r="4" spans="1:4" ht="15.75" thickBot="1" x14ac:dyDescent="0.3"/>
    <row r="5" spans="1:4" x14ac:dyDescent="0.25">
      <c r="A5" s="18" t="s">
        <v>52</v>
      </c>
      <c r="B5" s="18" t="s">
        <v>223</v>
      </c>
      <c r="C5" s="18" t="s">
        <v>219</v>
      </c>
    </row>
    <row r="6" spans="1:4" ht="15.75" x14ac:dyDescent="0.3">
      <c r="A6" s="58" t="s">
        <v>204</v>
      </c>
      <c r="B6" s="58">
        <v>6</v>
      </c>
      <c r="C6" s="66">
        <f>+GETPIVOTDATA("TOTAL DE HORAS               ",Hoja1!$A$3,"DEPENDENCIA","04 SECRETARÍA GENERAL DE GOBIERNO")</f>
        <v>20143</v>
      </c>
    </row>
    <row r="7" spans="1:4" ht="15.75" x14ac:dyDescent="0.3">
      <c r="A7" s="58" t="s">
        <v>205</v>
      </c>
      <c r="B7" s="58">
        <v>155</v>
      </c>
      <c r="C7" s="66">
        <f>+GETPIVOTDATA("TOTAL DE HORAS               ",Hoja1!$A$3,"DEPENDENCIA","05 OFICIALÍA MAYOR DE GOBIERNO")</f>
        <v>474996</v>
      </c>
      <c r="D7" s="57"/>
    </row>
    <row r="8" spans="1:4" ht="15.75" x14ac:dyDescent="0.3">
      <c r="A8" s="58" t="s">
        <v>206</v>
      </c>
      <c r="B8" s="58">
        <v>58</v>
      </c>
      <c r="C8" s="66">
        <f>+GETPIVOTDATA("TOTAL DE HORAS               ",Hoja1!$A$3,"DEPENDENCIA","07 SECRETARÍA DE HACIENDA")</f>
        <v>230472</v>
      </c>
      <c r="D8" s="57"/>
    </row>
    <row r="9" spans="1:4" ht="15.75" x14ac:dyDescent="0.3">
      <c r="A9" s="58" t="s">
        <v>207</v>
      </c>
      <c r="B9" s="58">
        <v>4</v>
      </c>
      <c r="C9" s="66">
        <f>+GETPIVOTDATA("TOTAL DE HORAS               ",Hoja1!$A$3,"DEPENDENCIA","08 SECRETARÍA DE LA HONESTIDAD Y LA FUNCIÓN PÚBLICA")</f>
        <v>13212</v>
      </c>
    </row>
    <row r="10" spans="1:4" ht="15.75" x14ac:dyDescent="0.3">
      <c r="A10" s="58" t="s">
        <v>208</v>
      </c>
      <c r="B10" s="58">
        <v>6</v>
      </c>
      <c r="C10" s="66">
        <f>+GETPIVOTDATA("TOTAL DE HORAS               ",Hoja1!$A$3,"DEPENDENCIA","10 SECRETARÍA DE INFRAESTRUCTURA, DESARROLLO URBANO Y RURAL")</f>
        <v>15516</v>
      </c>
    </row>
    <row r="11" spans="1:4" ht="15.75" x14ac:dyDescent="0.3">
      <c r="A11" s="58" t="s">
        <v>209</v>
      </c>
      <c r="B11" s="58">
        <v>6</v>
      </c>
      <c r="C11" s="66">
        <f>+GETPIVOTDATA("TOTAL DE HORAS               ",Hoja1!$A$3,"DEPENDENCIA","11 SECRETARÍA DE ECONOMÍA E INNOVACIÓN")</f>
        <v>14892</v>
      </c>
    </row>
    <row r="12" spans="1:4" ht="15.75" x14ac:dyDescent="0.3">
      <c r="A12" s="58" t="s">
        <v>210</v>
      </c>
      <c r="B12" s="58">
        <v>9</v>
      </c>
      <c r="C12" s="66">
        <f>+GETPIVOTDATA("TOTAL DE HORAS               ",Hoja1!$A$3,"DEPENDENCIA","12 SECRETARÍA DE AGRICULTURA Y DESARROLLO RURAL")</f>
        <v>36180</v>
      </c>
    </row>
    <row r="13" spans="1:4" ht="15.75" x14ac:dyDescent="0.3">
      <c r="A13" s="58" t="s">
        <v>211</v>
      </c>
      <c r="B13" s="58">
        <v>3</v>
      </c>
      <c r="C13" s="66">
        <f>+GETPIVOTDATA("TOTAL DE HORAS               ",Hoja1!$A$3,"DEPENDENCIA","13 SECRETARÍA DE TURISMO")</f>
        <v>12060</v>
      </c>
    </row>
    <row r="14" spans="1:4" ht="15.75" x14ac:dyDescent="0.3">
      <c r="A14" s="58" t="s">
        <v>212</v>
      </c>
      <c r="B14" s="58">
        <v>2</v>
      </c>
      <c r="C14" s="66">
        <f>+GETPIVOTDATA("TOTAL DE HORAS               ",Hoja1!$A$3,"DEPENDENCIA","15 SECRETARÍA DE MEDIO AMBIENTE Y DESARROLLO SUSTENTABLE")</f>
        <v>8040</v>
      </c>
    </row>
    <row r="15" spans="1:4" ht="15.75" x14ac:dyDescent="0.3">
      <c r="A15" s="58" t="s">
        <v>213</v>
      </c>
      <c r="B15" s="58">
        <v>5</v>
      </c>
      <c r="C15" s="66">
        <f>+GETPIVOTDATA("TOTAL DE HORAS               ",Hoja1!$A$3,"DEPENDENCIA","17 SECRETARIA DEL TRABAJO Y PREVENSIÓN SOCIAL")</f>
        <v>13776</v>
      </c>
    </row>
    <row r="16" spans="1:4" ht="15.75" x14ac:dyDescent="0.3">
      <c r="A16" s="58" t="s">
        <v>214</v>
      </c>
      <c r="B16" s="58">
        <v>1</v>
      </c>
      <c r="C16" s="66">
        <f>+GETPIVOTDATA("TOTAL DE HORAS               ",Hoja1!$A$3,"DEPENDENCIA","18 DIRECCIÓN DEL REGISTRO PÚBLICO DE LA PROPIEDAD  Y DEL COMERCIO")</f>
        <v>2390</v>
      </c>
    </row>
    <row r="17" spans="1:3" ht="15.75" x14ac:dyDescent="0.3">
      <c r="A17" s="58" t="s">
        <v>215</v>
      </c>
      <c r="B17" s="58">
        <v>1</v>
      </c>
      <c r="C17" s="66">
        <f>+GETPIVOTDATA("TOTAL DE HORAS               ",Hoja1!$A$3,"DEPENDENCIA","19 SECRETARÍA DE CULTURA")</f>
        <v>4020</v>
      </c>
    </row>
    <row r="18" spans="1:3" ht="15.75" x14ac:dyDescent="0.3">
      <c r="A18" s="58" t="s">
        <v>216</v>
      </c>
      <c r="B18" s="58">
        <v>2</v>
      </c>
      <c r="C18" s="66">
        <f>+GETPIVOTDATA("TOTAL DE HORAS               ",Hoja1!$A$3,"DEPENDENCIA","20 SECRETARÍA DE INCLUSIÓN SOCIAL E IGUALDAD DE GÉNERO")</f>
        <v>6888</v>
      </c>
    </row>
    <row r="19" spans="1:3" ht="15.75" x14ac:dyDescent="0.3">
      <c r="A19" s="58" t="s">
        <v>218</v>
      </c>
      <c r="B19" s="58">
        <v>10</v>
      </c>
      <c r="C19" s="66">
        <f>+GETPIVOTDATA("TOTAL DE HORAS               ",Hoja1!$A$3,"DEPENDENCIA","21 SECRETARÍA DE SEGURIDAD CIUDADANA")</f>
        <v>40200</v>
      </c>
    </row>
    <row r="20" spans="1:3" ht="15.75" x14ac:dyDescent="0.3">
      <c r="A20" s="58" t="s">
        <v>217</v>
      </c>
      <c r="B20" s="58">
        <v>1</v>
      </c>
      <c r="C20" s="66">
        <f>+GETPIVOTDATA("TOTAL DE HORAS               ",Hoja1!$A$3,"DEPENDENCIA","29 CONSEJERÍA JURÍDICA")</f>
        <v>2868</v>
      </c>
    </row>
    <row r="21" spans="1:3" ht="15.75" x14ac:dyDescent="0.3">
      <c r="A21" s="59" t="s">
        <v>220</v>
      </c>
      <c r="B21" s="60">
        <f>SUM(B6:B20)</f>
        <v>269</v>
      </c>
      <c r="C21" s="67">
        <f>SUM(C6:C20)</f>
        <v>895653</v>
      </c>
    </row>
    <row r="22" spans="1:3" ht="15.75" x14ac:dyDescent="0.3">
      <c r="A22" s="19"/>
      <c r="B22" s="19"/>
      <c r="C22" s="20"/>
    </row>
  </sheetData>
  <mergeCells count="3">
    <mergeCell ref="A1:C1"/>
    <mergeCell ref="A2:C2"/>
    <mergeCell ref="A3:C3"/>
  </mergeCells>
  <pageMargins left="0.7" right="0.7" top="0.75" bottom="0.75" header="0.3" footer="0.3"/>
  <pageSetup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9"/>
  <sheetViews>
    <sheetView workbookViewId="0">
      <selection activeCell="B7" sqref="B7"/>
    </sheetView>
  </sheetViews>
  <sheetFormatPr baseColWidth="10" defaultRowHeight="15" x14ac:dyDescent="0.25"/>
  <cols>
    <col min="1" max="1" width="66.5703125" bestFit="1" customWidth="1"/>
    <col min="2" max="2" width="30.7109375" bestFit="1" customWidth="1"/>
  </cols>
  <sheetData>
    <row r="3" spans="1:2" x14ac:dyDescent="0.25">
      <c r="A3" s="99" t="s">
        <v>234</v>
      </c>
      <c r="B3" t="s">
        <v>233</v>
      </c>
    </row>
    <row r="4" spans="1:2" x14ac:dyDescent="0.25">
      <c r="A4" s="100" t="s">
        <v>204</v>
      </c>
      <c r="B4" s="98">
        <v>20143</v>
      </c>
    </row>
    <row r="5" spans="1:2" x14ac:dyDescent="0.25">
      <c r="A5" s="100" t="s">
        <v>205</v>
      </c>
      <c r="B5" s="98">
        <v>474996</v>
      </c>
    </row>
    <row r="6" spans="1:2" x14ac:dyDescent="0.25">
      <c r="A6" s="100" t="s">
        <v>206</v>
      </c>
      <c r="B6" s="98">
        <v>230472</v>
      </c>
    </row>
    <row r="7" spans="1:2" x14ac:dyDescent="0.25">
      <c r="A7" s="100" t="s">
        <v>207</v>
      </c>
      <c r="B7" s="98">
        <v>13212</v>
      </c>
    </row>
    <row r="8" spans="1:2" x14ac:dyDescent="0.25">
      <c r="A8" s="100" t="s">
        <v>208</v>
      </c>
      <c r="B8" s="98">
        <v>15516</v>
      </c>
    </row>
    <row r="9" spans="1:2" x14ac:dyDescent="0.25">
      <c r="A9" s="100" t="s">
        <v>209</v>
      </c>
      <c r="B9" s="98">
        <v>14892</v>
      </c>
    </row>
    <row r="10" spans="1:2" x14ac:dyDescent="0.25">
      <c r="A10" s="100" t="s">
        <v>210</v>
      </c>
      <c r="B10" s="98">
        <v>36180</v>
      </c>
    </row>
    <row r="11" spans="1:2" x14ac:dyDescent="0.25">
      <c r="A11" s="100" t="s">
        <v>211</v>
      </c>
      <c r="B11" s="98">
        <v>12060</v>
      </c>
    </row>
    <row r="12" spans="1:2" x14ac:dyDescent="0.25">
      <c r="A12" s="100" t="s">
        <v>212</v>
      </c>
      <c r="B12" s="98">
        <v>8040</v>
      </c>
    </row>
    <row r="13" spans="1:2" x14ac:dyDescent="0.25">
      <c r="A13" s="100" t="s">
        <v>213</v>
      </c>
      <c r="B13" s="98">
        <v>13776</v>
      </c>
    </row>
    <row r="14" spans="1:2" x14ac:dyDescent="0.25">
      <c r="A14" s="100" t="s">
        <v>214</v>
      </c>
      <c r="B14" s="98">
        <v>2390</v>
      </c>
    </row>
    <row r="15" spans="1:2" x14ac:dyDescent="0.25">
      <c r="A15" s="100" t="s">
        <v>215</v>
      </c>
      <c r="B15" s="98">
        <v>4020</v>
      </c>
    </row>
    <row r="16" spans="1:2" x14ac:dyDescent="0.25">
      <c r="A16" s="100" t="s">
        <v>216</v>
      </c>
      <c r="B16" s="98">
        <v>6888</v>
      </c>
    </row>
    <row r="17" spans="1:2" x14ac:dyDescent="0.25">
      <c r="A17" s="100" t="s">
        <v>218</v>
      </c>
      <c r="B17" s="98">
        <v>40200</v>
      </c>
    </row>
    <row r="18" spans="1:2" x14ac:dyDescent="0.25">
      <c r="A18" s="100" t="s">
        <v>217</v>
      </c>
      <c r="B18" s="98">
        <v>2868</v>
      </c>
    </row>
    <row r="19" spans="1:2" x14ac:dyDescent="0.25">
      <c r="A19" s="100" t="s">
        <v>235</v>
      </c>
      <c r="B19" s="98">
        <v>895653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Servicio de Vigilancia</vt:lpstr>
      <vt:lpstr>CONCENTRADO</vt:lpstr>
      <vt:lpstr>Hoja1</vt:lpstr>
      <vt:lpstr>'Servicio de Vigilancia'!Títulos_a_imprimir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Mafer Fernandez</dc:creator>
  <cp:lastModifiedBy>Daniel</cp:lastModifiedBy>
  <cp:lastPrinted>2023-12-20T20:01:20Z</cp:lastPrinted>
  <dcterms:created xsi:type="dcterms:W3CDTF">2022-12-01T17:01:24Z</dcterms:created>
  <dcterms:modified xsi:type="dcterms:W3CDTF">2023-12-22T17:52:55Z</dcterms:modified>
</cp:coreProperties>
</file>